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Olafusi\Downloads\Office Hour Resources\"/>
    </mc:Choice>
  </mc:AlternateContent>
  <xr:revisionPtr revIDLastSave="0" documentId="8_{6A6D4498-134B-4576-8B3B-27E0104C54C7}" xr6:coauthVersionLast="45" xr6:coauthVersionMax="45" xr10:uidLastSave="{00000000-0000-0000-0000-000000000000}"/>
  <bookViews>
    <workbookView xWindow="-103" yWindow="-103" windowWidth="33120" windowHeight="18120" xr2:uid="{C39D06DE-B9EE-492F-AC47-03022781CABF}"/>
  </bookViews>
  <sheets>
    <sheet name="Model Inputs (monthly)" sheetId="1" r:id="rId1"/>
    <sheet name="Model Inputs (annual)" sheetId="2" r:id="rId2"/>
    <sheet name="Directors and Staff Cost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K25" i="3"/>
  <c r="J25" i="3"/>
  <c r="I25" i="3"/>
  <c r="H25" i="3"/>
  <c r="L24" i="3"/>
  <c r="K24" i="3"/>
  <c r="J24" i="3"/>
  <c r="I24" i="3"/>
  <c r="H24" i="3"/>
  <c r="L23" i="3"/>
  <c r="K23" i="3"/>
  <c r="J23" i="3"/>
  <c r="I23" i="3"/>
  <c r="H23" i="3"/>
  <c r="H10" i="3" s="1"/>
  <c r="H20" i="2" s="1"/>
  <c r="L22" i="3"/>
  <c r="K22" i="3"/>
  <c r="J22" i="3"/>
  <c r="I22" i="3"/>
  <c r="H22" i="3"/>
  <c r="L21" i="3"/>
  <c r="K21" i="3"/>
  <c r="J21" i="3"/>
  <c r="I21" i="3"/>
  <c r="H21" i="3"/>
  <c r="L20" i="3"/>
  <c r="K20" i="3"/>
  <c r="J20" i="3"/>
  <c r="I20" i="3"/>
  <c r="H20" i="3"/>
  <c r="L19" i="3"/>
  <c r="K19" i="3"/>
  <c r="J19" i="3"/>
  <c r="I19" i="3"/>
  <c r="H19" i="3"/>
  <c r="L18" i="3"/>
  <c r="K18" i="3"/>
  <c r="J18" i="3"/>
  <c r="I18" i="3"/>
  <c r="H18" i="3"/>
  <c r="L17" i="3"/>
  <c r="K17" i="3"/>
  <c r="J17" i="3"/>
  <c r="I17" i="3"/>
  <c r="H17" i="3"/>
  <c r="L16" i="3"/>
  <c r="L10" i="3" s="1"/>
  <c r="L20" i="2" s="1"/>
  <c r="K16" i="3"/>
  <c r="K10" i="3" s="1"/>
  <c r="K20" i="2" s="1"/>
  <c r="J16" i="3"/>
  <c r="I16" i="3"/>
  <c r="I10" i="3" s="1"/>
  <c r="H16" i="3"/>
  <c r="L15" i="3"/>
  <c r="K15" i="3"/>
  <c r="J15" i="3"/>
  <c r="I15" i="3"/>
  <c r="H15" i="3"/>
  <c r="L14" i="3"/>
  <c r="L9" i="3" s="1"/>
  <c r="L10" i="2" s="1"/>
  <c r="L26" i="2" s="1"/>
  <c r="K14" i="3"/>
  <c r="K9" i="3" s="1"/>
  <c r="J14" i="3"/>
  <c r="I14" i="3"/>
  <c r="H14" i="3"/>
  <c r="J10" i="3"/>
  <c r="G10" i="3"/>
  <c r="J9" i="3"/>
  <c r="I9" i="3"/>
  <c r="H9" i="3"/>
  <c r="G9" i="3"/>
  <c r="T1" i="3"/>
  <c r="K1" i="3"/>
  <c r="C1" i="3"/>
  <c r="H46" i="2"/>
  <c r="L45" i="2"/>
  <c r="K45" i="2"/>
  <c r="J45" i="2"/>
  <c r="K43" i="2" s="1"/>
  <c r="I45" i="2"/>
  <c r="H45" i="2"/>
  <c r="I43" i="2" s="1"/>
  <c r="I46" i="2" s="1"/>
  <c r="J43" i="2"/>
  <c r="J46" i="2" s="1"/>
  <c r="H43" i="2"/>
  <c r="L33" i="2"/>
  <c r="K33" i="2"/>
  <c r="J33" i="2"/>
  <c r="I33" i="2"/>
  <c r="H33" i="2"/>
  <c r="H26" i="2"/>
  <c r="J20" i="2"/>
  <c r="I20" i="2"/>
  <c r="I26" i="2" s="1"/>
  <c r="K10" i="2"/>
  <c r="K26" i="2" s="1"/>
  <c r="J10" i="2"/>
  <c r="J26" i="2" s="1"/>
  <c r="I10" i="2"/>
  <c r="H10" i="2"/>
  <c r="T1" i="2"/>
  <c r="K1" i="2"/>
  <c r="C1" i="2"/>
  <c r="H38" i="1"/>
  <c r="G38" i="1"/>
  <c r="H35" i="1"/>
  <c r="I35" i="1" s="1"/>
  <c r="J35" i="1" s="1"/>
  <c r="K35" i="1" s="1"/>
  <c r="K33" i="1"/>
  <c r="H33" i="1"/>
  <c r="I33" i="1" s="1"/>
  <c r="J33" i="1" s="1"/>
  <c r="G30" i="1"/>
  <c r="H27" i="1"/>
  <c r="I25" i="1"/>
  <c r="H25" i="1"/>
  <c r="H30" i="1" s="1"/>
  <c r="G22" i="1"/>
  <c r="I19" i="1"/>
  <c r="J19" i="1" s="1"/>
  <c r="H19" i="1"/>
  <c r="H17" i="1"/>
  <c r="I17" i="1" s="1"/>
  <c r="G14" i="1"/>
  <c r="H11" i="1"/>
  <c r="I11" i="1" s="1"/>
  <c r="H9" i="1"/>
  <c r="T1" i="1"/>
  <c r="K1" i="1"/>
  <c r="C1" i="1"/>
  <c r="K38" i="1" l="1"/>
  <c r="L33" i="1"/>
  <c r="J25" i="1"/>
  <c r="H14" i="1"/>
  <c r="I9" i="1"/>
  <c r="J11" i="1" s="1"/>
  <c r="L35" i="1"/>
  <c r="I22" i="1"/>
  <c r="H22" i="1"/>
  <c r="J17" i="1"/>
  <c r="J38" i="1"/>
  <c r="I38" i="1"/>
  <c r="I27" i="1"/>
  <c r="J27" i="1" s="1"/>
  <c r="K27" i="1" s="1"/>
  <c r="K46" i="2"/>
  <c r="L43" i="2"/>
  <c r="L46" i="2" s="1"/>
  <c r="L27" i="1" l="1"/>
  <c r="K25" i="1"/>
  <c r="J30" i="1"/>
  <c r="J22" i="1"/>
  <c r="K17" i="1"/>
  <c r="K19" i="1"/>
  <c r="I14" i="1"/>
  <c r="J9" i="1"/>
  <c r="I30" i="1"/>
  <c r="M33" i="1"/>
  <c r="L38" i="1"/>
  <c r="M35" i="1"/>
  <c r="N35" i="1" s="1"/>
  <c r="J14" i="1" l="1"/>
  <c r="K9" i="1"/>
  <c r="L19" i="1"/>
  <c r="K11" i="1"/>
  <c r="L11" i="1" s="1"/>
  <c r="O35" i="1"/>
  <c r="L17" i="1"/>
  <c r="K22" i="1"/>
  <c r="M38" i="1"/>
  <c r="N33" i="1"/>
  <c r="L25" i="1"/>
  <c r="M27" i="1" s="1"/>
  <c r="K30" i="1"/>
  <c r="N27" i="1" l="1"/>
  <c r="M17" i="1"/>
  <c r="L22" i="1"/>
  <c r="L30" i="1"/>
  <c r="M25" i="1"/>
  <c r="P35" i="1"/>
  <c r="M19" i="1"/>
  <c r="N19" i="1" s="1"/>
  <c r="N38" i="1"/>
  <c r="O33" i="1"/>
  <c r="L9" i="1"/>
  <c r="M11" i="1" s="1"/>
  <c r="K14" i="1"/>
  <c r="M30" i="1" l="1"/>
  <c r="N25" i="1"/>
  <c r="L14" i="1"/>
  <c r="M9" i="1"/>
  <c r="O38" i="1"/>
  <c r="P33" i="1"/>
  <c r="Q35" i="1" s="1"/>
  <c r="N17" i="1"/>
  <c r="M22" i="1"/>
  <c r="M14" i="1" l="1"/>
  <c r="N9" i="1"/>
  <c r="O25" i="1"/>
  <c r="N30" i="1"/>
  <c r="O27" i="1"/>
  <c r="P27" i="1" s="1"/>
  <c r="N22" i="1"/>
  <c r="O17" i="1"/>
  <c r="O19" i="1"/>
  <c r="Q33" i="1"/>
  <c r="P38" i="1"/>
  <c r="N11" i="1"/>
  <c r="O22" i="1" l="1"/>
  <c r="P17" i="1"/>
  <c r="O11" i="1"/>
  <c r="O30" i="1"/>
  <c r="P25" i="1"/>
  <c r="O9" i="1"/>
  <c r="N14" i="1"/>
  <c r="R33" i="1"/>
  <c r="Q38" i="1"/>
  <c r="P19" i="1"/>
  <c r="Q19" i="1" s="1"/>
  <c r="R35" i="1"/>
  <c r="R38" i="1" l="1"/>
  <c r="S33" i="1"/>
  <c r="O14" i="1"/>
  <c r="P9" i="1"/>
  <c r="P30" i="1"/>
  <c r="Q25" i="1"/>
  <c r="S35" i="1"/>
  <c r="P11" i="1"/>
  <c r="Q11" i="1" s="1"/>
  <c r="R19" i="1"/>
  <c r="Q27" i="1"/>
  <c r="R27" i="1" s="1"/>
  <c r="Q17" i="1"/>
  <c r="P22" i="1"/>
  <c r="S27" i="1" l="1"/>
  <c r="S38" i="1"/>
  <c r="T33" i="1"/>
  <c r="T35" i="1"/>
  <c r="U35" i="1" s="1"/>
  <c r="S19" i="1"/>
  <c r="Q30" i="1"/>
  <c r="R25" i="1"/>
  <c r="Q9" i="1"/>
  <c r="P14" i="1"/>
  <c r="Q22" i="1"/>
  <c r="R17" i="1"/>
  <c r="S25" i="1" l="1"/>
  <c r="R30" i="1"/>
  <c r="Q14" i="1"/>
  <c r="R9" i="1"/>
  <c r="R22" i="1"/>
  <c r="S17" i="1"/>
  <c r="R11" i="1"/>
  <c r="U33" i="1"/>
  <c r="T38" i="1"/>
  <c r="S22" i="1" l="1"/>
  <c r="T17" i="1"/>
  <c r="T19" i="1"/>
  <c r="U19" i="1" s="1"/>
  <c r="U38" i="1"/>
  <c r="V33" i="1"/>
  <c r="V35" i="1"/>
  <c r="W35" i="1" s="1"/>
  <c r="T25" i="1"/>
  <c r="S30" i="1"/>
  <c r="S9" i="1"/>
  <c r="R14" i="1"/>
  <c r="S11" i="1"/>
  <c r="T11" i="1" s="1"/>
  <c r="T27" i="1"/>
  <c r="T30" i="1" l="1"/>
  <c r="U25" i="1"/>
  <c r="V38" i="1"/>
  <c r="W33" i="1"/>
  <c r="U17" i="1"/>
  <c r="T22" i="1"/>
  <c r="U27" i="1"/>
  <c r="S14" i="1"/>
  <c r="T9" i="1"/>
  <c r="V17" i="1" l="1"/>
  <c r="U22" i="1"/>
  <c r="W38" i="1"/>
  <c r="X33" i="1"/>
  <c r="V19" i="1"/>
  <c r="W19" i="1" s="1"/>
  <c r="T14" i="1"/>
  <c r="U9" i="1"/>
  <c r="U11" i="1"/>
  <c r="V11" i="1" s="1"/>
  <c r="X35" i="1"/>
  <c r="U30" i="1"/>
  <c r="V25" i="1"/>
  <c r="V27" i="1"/>
  <c r="W27" i="1" s="1"/>
  <c r="U14" i="1" l="1"/>
  <c r="V9" i="1"/>
  <c r="X27" i="1"/>
  <c r="Y33" i="1"/>
  <c r="X38" i="1"/>
  <c r="W25" i="1"/>
  <c r="V30" i="1"/>
  <c r="Y35" i="1"/>
  <c r="Z35" i="1" s="1"/>
  <c r="V22" i="1"/>
  <c r="W17" i="1"/>
  <c r="W9" i="1" l="1"/>
  <c r="V14" i="1"/>
  <c r="W30" i="1"/>
  <c r="X25" i="1"/>
  <c r="AA35" i="1"/>
  <c r="Z33" i="1"/>
  <c r="Y38" i="1"/>
  <c r="Y27" i="1"/>
  <c r="W22" i="1"/>
  <c r="X17" i="1"/>
  <c r="X19" i="1"/>
  <c r="W11" i="1"/>
  <c r="Z27" i="1" l="1"/>
  <c r="Z38" i="1"/>
  <c r="AA33" i="1"/>
  <c r="AB35" i="1"/>
  <c r="X11" i="1"/>
  <c r="Y11" i="1" s="1"/>
  <c r="X30" i="1"/>
  <c r="Y25" i="1"/>
  <c r="Y19" i="1"/>
  <c r="Z19" i="1" s="1"/>
  <c r="Y17" i="1"/>
  <c r="X22" i="1"/>
  <c r="X9" i="1"/>
  <c r="W14" i="1"/>
  <c r="Z25" i="1" l="1"/>
  <c r="Y30" i="1"/>
  <c r="AC35" i="1"/>
  <c r="Y9" i="1"/>
  <c r="X14" i="1"/>
  <c r="AA38" i="1"/>
  <c r="AB33" i="1"/>
  <c r="Y22" i="1"/>
  <c r="Z17" i="1"/>
  <c r="AA27" i="1"/>
  <c r="Y14" i="1" l="1"/>
  <c r="Z9" i="1"/>
  <c r="Z11" i="1"/>
  <c r="Z22" i="1"/>
  <c r="AA17" i="1"/>
  <c r="AA25" i="1"/>
  <c r="Z30" i="1"/>
  <c r="AC33" i="1"/>
  <c r="AD35" i="1" s="1"/>
  <c r="AB38" i="1"/>
  <c r="AA19" i="1"/>
  <c r="AB19" i="1" s="1"/>
  <c r="AB17" i="1" l="1"/>
  <c r="AC19" i="1" s="1"/>
  <c r="AA22" i="1"/>
  <c r="AA11" i="1"/>
  <c r="AB11" i="1" s="1"/>
  <c r="AB25" i="1"/>
  <c r="AA30" i="1"/>
  <c r="AB27" i="1"/>
  <c r="AC27" i="1" s="1"/>
  <c r="AC38" i="1"/>
  <c r="AD33" i="1"/>
  <c r="AA9" i="1"/>
  <c r="Z14" i="1"/>
  <c r="AD27" i="1" l="1"/>
  <c r="AB30" i="1"/>
  <c r="AC25" i="1"/>
  <c r="AB9" i="1"/>
  <c r="AA14" i="1"/>
  <c r="AD38" i="1"/>
  <c r="AE33" i="1"/>
  <c r="AC17" i="1"/>
  <c r="AB22" i="1"/>
  <c r="AE35" i="1"/>
  <c r="AB14" i="1" l="1"/>
  <c r="AC9" i="1"/>
  <c r="AC11" i="1"/>
  <c r="AD11" i="1" s="1"/>
  <c r="AF35" i="1"/>
  <c r="AC30" i="1"/>
  <c r="AD25" i="1"/>
  <c r="AD17" i="1"/>
  <c r="AC22" i="1"/>
  <c r="AE27" i="1"/>
  <c r="AE38" i="1"/>
  <c r="AF33" i="1"/>
  <c r="AD19" i="1"/>
  <c r="AD22" i="1" l="1"/>
  <c r="AE17" i="1"/>
  <c r="AE25" i="1"/>
  <c r="AF27" i="1" s="1"/>
  <c r="AD30" i="1"/>
  <c r="AE19" i="1"/>
  <c r="AG35" i="1"/>
  <c r="AG33" i="1"/>
  <c r="AF38" i="1"/>
  <c r="AC14" i="1"/>
  <c r="AD9" i="1"/>
  <c r="AE11" i="1" s="1"/>
  <c r="AH33" i="1" l="1"/>
  <c r="AG38" i="1"/>
  <c r="AH35" i="1"/>
  <c r="AI35" i="1" s="1"/>
  <c r="AF19" i="1"/>
  <c r="AD14" i="1"/>
  <c r="AE9" i="1"/>
  <c r="AE30" i="1"/>
  <c r="AF25" i="1"/>
  <c r="AE22" i="1"/>
  <c r="AF17" i="1"/>
  <c r="AE14" i="1" l="1"/>
  <c r="AF9" i="1"/>
  <c r="AG19" i="1"/>
  <c r="AG17" i="1"/>
  <c r="AF22" i="1"/>
  <c r="AH38" i="1"/>
  <c r="AI33" i="1"/>
  <c r="AF30" i="1"/>
  <c r="AG25" i="1"/>
  <c r="AG27" i="1"/>
  <c r="AH27" i="1" s="1"/>
  <c r="AF11" i="1"/>
  <c r="AG11" i="1" s="1"/>
  <c r="AI38" i="1" l="1"/>
  <c r="AJ33" i="1"/>
  <c r="AG22" i="1"/>
  <c r="AH17" i="1"/>
  <c r="AH11" i="1"/>
  <c r="AJ35" i="1"/>
  <c r="AK35" i="1" s="1"/>
  <c r="AI27" i="1"/>
  <c r="AH19" i="1"/>
  <c r="AI19" i="1" s="1"/>
  <c r="AG30" i="1"/>
  <c r="AH25" i="1"/>
  <c r="AG9" i="1"/>
  <c r="AF14" i="1"/>
  <c r="AJ27" i="1" l="1"/>
  <c r="AH22" i="1"/>
  <c r="AI17" i="1"/>
  <c r="AG14" i="1"/>
  <c r="AH9" i="1"/>
  <c r="AI25" i="1"/>
  <c r="AH30" i="1"/>
  <c r="AK33" i="1"/>
  <c r="AJ38" i="1"/>
  <c r="AI9" i="1" l="1"/>
  <c r="AH14" i="1"/>
  <c r="AI22" i="1"/>
  <c r="AJ17" i="1"/>
  <c r="AI11" i="1"/>
  <c r="AJ11" i="1" s="1"/>
  <c r="AK38" i="1"/>
  <c r="AL33" i="1"/>
  <c r="AL35" i="1"/>
  <c r="AJ25" i="1"/>
  <c r="AI30" i="1"/>
  <c r="AJ19" i="1"/>
  <c r="AK19" i="1" s="1"/>
  <c r="AM35" i="1" l="1"/>
  <c r="AL38" i="1"/>
  <c r="AM33" i="1"/>
  <c r="AK17" i="1"/>
  <c r="AJ22" i="1"/>
  <c r="AJ30" i="1"/>
  <c r="AK25" i="1"/>
  <c r="AK27" i="1"/>
  <c r="AJ9" i="1"/>
  <c r="AK11" i="1" s="1"/>
  <c r="AI14" i="1"/>
  <c r="AL11" i="1" l="1"/>
  <c r="AL17" i="1"/>
  <c r="AK22" i="1"/>
  <c r="AL19" i="1"/>
  <c r="AJ14" i="1"/>
  <c r="AK9" i="1"/>
  <c r="AM38" i="1"/>
  <c r="AN33" i="1"/>
  <c r="AL27" i="1"/>
  <c r="AM27" i="1" s="1"/>
  <c r="AK30" i="1"/>
  <c r="AL25" i="1"/>
  <c r="AN35" i="1"/>
  <c r="AO35" i="1" s="1"/>
  <c r="AO33" i="1" l="1"/>
  <c r="AP35" i="1" s="1"/>
  <c r="AN38" i="1"/>
  <c r="AK14" i="1"/>
  <c r="AL9" i="1"/>
  <c r="AM19" i="1"/>
  <c r="AM25" i="1"/>
  <c r="AL30" i="1"/>
  <c r="AL22" i="1"/>
  <c r="AM17" i="1"/>
  <c r="AM11" i="1"/>
  <c r="AM30" i="1" l="1"/>
  <c r="AN25" i="1"/>
  <c r="AN19" i="1"/>
  <c r="AO19" i="1" s="1"/>
  <c r="AM9" i="1"/>
  <c r="AL14" i="1"/>
  <c r="AN27" i="1"/>
  <c r="AO27" i="1" s="1"/>
  <c r="AM22" i="1"/>
  <c r="AN17" i="1"/>
  <c r="AP33" i="1"/>
  <c r="AO38" i="1"/>
  <c r="AM14" i="1" l="1"/>
  <c r="AN9" i="1"/>
  <c r="AN11" i="1"/>
  <c r="AO11" i="1" s="1"/>
  <c r="AP19" i="1"/>
  <c r="AP38" i="1"/>
  <c r="AQ33" i="1"/>
  <c r="AN30" i="1"/>
  <c r="AO25" i="1"/>
  <c r="AO17" i="1"/>
  <c r="AN22" i="1"/>
  <c r="AQ35" i="1"/>
  <c r="AQ38" i="1" l="1"/>
  <c r="AR33" i="1"/>
  <c r="AR35" i="1"/>
  <c r="AP11" i="1"/>
  <c r="AN14" i="1"/>
  <c r="AO9" i="1"/>
  <c r="AO22" i="1"/>
  <c r="AP17" i="1"/>
  <c r="AQ19" i="1" s="1"/>
  <c r="AP25" i="1"/>
  <c r="AO30" i="1"/>
  <c r="AP27" i="1"/>
  <c r="AO14" i="1" l="1"/>
  <c r="AP9" i="1"/>
  <c r="AQ11" i="1"/>
  <c r="AQ27" i="1"/>
  <c r="AR27" i="1" s="1"/>
  <c r="AS35" i="1"/>
  <c r="AT35" i="1" s="1"/>
  <c r="AQ25" i="1"/>
  <c r="AP30" i="1"/>
  <c r="AS33" i="1"/>
  <c r="AR38" i="1"/>
  <c r="AP22" i="1"/>
  <c r="AQ17" i="1"/>
  <c r="AR25" i="1" l="1"/>
  <c r="AQ30" i="1"/>
  <c r="AQ22" i="1"/>
  <c r="AR17" i="1"/>
  <c r="AP14" i="1"/>
  <c r="AQ9" i="1"/>
  <c r="AS27" i="1"/>
  <c r="AS38" i="1"/>
  <c r="AT33" i="1"/>
  <c r="AR19" i="1"/>
  <c r="AR9" i="1" l="1"/>
  <c r="AQ14" i="1"/>
  <c r="AR11" i="1"/>
  <c r="AS11" i="1" s="1"/>
  <c r="AS17" i="1"/>
  <c r="AR22" i="1"/>
  <c r="AS19" i="1"/>
  <c r="AT38" i="1"/>
  <c r="AU33" i="1"/>
  <c r="AU35" i="1"/>
  <c r="AV35" i="1" s="1"/>
  <c r="AR30" i="1"/>
  <c r="AS25" i="1"/>
  <c r="AU38" i="1" l="1"/>
  <c r="AV33" i="1"/>
  <c r="AT19" i="1"/>
  <c r="AS30" i="1"/>
  <c r="AT25" i="1"/>
  <c r="AT17" i="1"/>
  <c r="AS22" i="1"/>
  <c r="AT11" i="1"/>
  <c r="AT27" i="1"/>
  <c r="AW35" i="1"/>
  <c r="AR14" i="1"/>
  <c r="AS9" i="1"/>
  <c r="AT22" i="1" l="1"/>
  <c r="AU17" i="1"/>
  <c r="AU25" i="1"/>
  <c r="AT30" i="1"/>
  <c r="AS14" i="1"/>
  <c r="AT9" i="1"/>
  <c r="AU19" i="1"/>
  <c r="AW33" i="1"/>
  <c r="AX35" i="1" s="1"/>
  <c r="AV38" i="1"/>
  <c r="AU27" i="1"/>
  <c r="AV27" i="1" s="1"/>
  <c r="AV19" i="1" l="1"/>
  <c r="AT14" i="1"/>
  <c r="AU9" i="1"/>
  <c r="AW27" i="1"/>
  <c r="AU11" i="1"/>
  <c r="AV11" i="1" s="1"/>
  <c r="AU30" i="1"/>
  <c r="AV25" i="1"/>
  <c r="AU22" i="1"/>
  <c r="AV17" i="1"/>
  <c r="AX33" i="1"/>
  <c r="AW38" i="1"/>
  <c r="AV30" i="1" l="1"/>
  <c r="AW25" i="1"/>
  <c r="AX27" i="1" s="1"/>
  <c r="AU14" i="1"/>
  <c r="AV9" i="1"/>
  <c r="AX38" i="1"/>
  <c r="AY33" i="1"/>
  <c r="AW17" i="1"/>
  <c r="AV22" i="1"/>
  <c r="AW19" i="1"/>
  <c r="AY35" i="1"/>
  <c r="AY38" i="1" l="1"/>
  <c r="AZ33" i="1"/>
  <c r="AW9" i="1"/>
  <c r="AV14" i="1"/>
  <c r="AZ35" i="1"/>
  <c r="BA35" i="1" s="1"/>
  <c r="AX19" i="1"/>
  <c r="AY19" i="1" s="1"/>
  <c r="AW11" i="1"/>
  <c r="AX11" i="1" s="1"/>
  <c r="AW30" i="1"/>
  <c r="AX25" i="1"/>
  <c r="AW22" i="1"/>
  <c r="AX17" i="1"/>
  <c r="AX22" i="1" l="1"/>
  <c r="AY17" i="1"/>
  <c r="AW14" i="1"/>
  <c r="AX9" i="1"/>
  <c r="AZ19" i="1"/>
  <c r="BA33" i="1"/>
  <c r="AZ38" i="1"/>
  <c r="AY25" i="1"/>
  <c r="AX30" i="1"/>
  <c r="AY27" i="1"/>
  <c r="AZ27" i="1" s="1"/>
  <c r="BA38" i="1" l="1"/>
  <c r="BB33" i="1"/>
  <c r="AX14" i="1"/>
  <c r="AY9" i="1"/>
  <c r="BA27" i="1"/>
  <c r="AY22" i="1"/>
  <c r="AZ17" i="1"/>
  <c r="BA19" i="1"/>
  <c r="AZ25" i="1"/>
  <c r="AY30" i="1"/>
  <c r="BB35" i="1"/>
  <c r="BC35" i="1" s="1"/>
  <c r="AY11" i="1"/>
  <c r="AZ11" i="1" s="1"/>
  <c r="BA17" i="1" l="1"/>
  <c r="AZ22" i="1"/>
  <c r="AY14" i="1"/>
  <c r="AZ9" i="1"/>
  <c r="BD35" i="1"/>
  <c r="BB19" i="1"/>
  <c r="BB38" i="1"/>
  <c r="BC33" i="1"/>
  <c r="AZ30" i="1"/>
  <c r="BA25" i="1"/>
  <c r="BC19" i="1" l="1"/>
  <c r="AZ14" i="1"/>
  <c r="BA9" i="1"/>
  <c r="BA30" i="1"/>
  <c r="BB25" i="1"/>
  <c r="BA11" i="1"/>
  <c r="BB11" i="1" s="1"/>
  <c r="BC38" i="1"/>
  <c r="BD33" i="1"/>
  <c r="BB17" i="1"/>
  <c r="BA22" i="1"/>
  <c r="BB27" i="1"/>
  <c r="BC27" i="1" s="1"/>
  <c r="BE33" i="1" l="1"/>
  <c r="BD38" i="1"/>
  <c r="BD19" i="1"/>
  <c r="BC25" i="1"/>
  <c r="BD27" i="1" s="1"/>
  <c r="BB30" i="1"/>
  <c r="BE35" i="1"/>
  <c r="BA14" i="1"/>
  <c r="BB9" i="1"/>
  <c r="BB22" i="1"/>
  <c r="BC17" i="1"/>
  <c r="BE27" i="1" l="1"/>
  <c r="BC9" i="1"/>
  <c r="BB14" i="1"/>
  <c r="BF35" i="1"/>
  <c r="BG35" i="1" s="1"/>
  <c r="BF33" i="1"/>
  <c r="BE38" i="1"/>
  <c r="BC11" i="1"/>
  <c r="BD11" i="1" s="1"/>
  <c r="BE19" i="1"/>
  <c r="BC22" i="1"/>
  <c r="BD17" i="1"/>
  <c r="BC30" i="1"/>
  <c r="BD25" i="1"/>
  <c r="BF38" i="1" l="1"/>
  <c r="BG33" i="1"/>
  <c r="BD30" i="1"/>
  <c r="BE25" i="1"/>
  <c r="BH35" i="1"/>
  <c r="BE17" i="1"/>
  <c r="BD22" i="1"/>
  <c r="BC14" i="1"/>
  <c r="BD9" i="1"/>
  <c r="BI35" i="1" l="1"/>
  <c r="BF25" i="1"/>
  <c r="BE30" i="1"/>
  <c r="BG38" i="1"/>
  <c r="BH33" i="1"/>
  <c r="BE9" i="1"/>
  <c r="BD14" i="1"/>
  <c r="BE11" i="1"/>
  <c r="BF11" i="1" s="1"/>
  <c r="BF27" i="1"/>
  <c r="BG27" i="1" s="1"/>
  <c r="BE22" i="1"/>
  <c r="BF17" i="1"/>
  <c r="BF19" i="1"/>
  <c r="BE14" i="1" l="1"/>
  <c r="BF9" i="1"/>
  <c r="BI33" i="1"/>
  <c r="BH38" i="1"/>
  <c r="BG19" i="1"/>
  <c r="BH19" i="1" s="1"/>
  <c r="BF22" i="1"/>
  <c r="BG17" i="1"/>
  <c r="BG25" i="1"/>
  <c r="BF30" i="1"/>
  <c r="BI38" i="1" l="1"/>
  <c r="BJ33" i="1"/>
  <c r="BG9" i="1"/>
  <c r="BF14" i="1"/>
  <c r="BH25" i="1"/>
  <c r="BG30" i="1"/>
  <c r="BH27" i="1"/>
  <c r="BI27" i="1" s="1"/>
  <c r="BG22" i="1"/>
  <c r="BH17" i="1"/>
  <c r="BG11" i="1"/>
  <c r="BJ35" i="1"/>
  <c r="BK35" i="1" s="1"/>
  <c r="BH30" i="1" l="1"/>
  <c r="BI25" i="1"/>
  <c r="BL35" i="1"/>
  <c r="BH9" i="1"/>
  <c r="BG14" i="1"/>
  <c r="BH11" i="1"/>
  <c r="BI11" i="1" s="1"/>
  <c r="BJ38" i="1"/>
  <c r="BK33" i="1"/>
  <c r="BI17" i="1"/>
  <c r="BH22" i="1"/>
  <c r="BI19" i="1"/>
  <c r="BJ19" i="1" s="1"/>
  <c r="BH14" i="1" l="1"/>
  <c r="BI9" i="1"/>
  <c r="BM35" i="1"/>
  <c r="BI30" i="1"/>
  <c r="BJ25" i="1"/>
  <c r="BJ17" i="1"/>
  <c r="BI22" i="1"/>
  <c r="BK38" i="1"/>
  <c r="BL33" i="1"/>
  <c r="BJ27" i="1"/>
  <c r="BK25" i="1" l="1"/>
  <c r="BJ30" i="1"/>
  <c r="BJ22" i="1"/>
  <c r="BK17" i="1"/>
  <c r="BK27" i="1"/>
  <c r="BL27" i="1" s="1"/>
  <c r="BK19" i="1"/>
  <c r="BL19" i="1" s="1"/>
  <c r="BM33" i="1"/>
  <c r="BL38" i="1"/>
  <c r="BI14" i="1"/>
  <c r="BJ9" i="1"/>
  <c r="BJ11" i="1"/>
  <c r="BK11" i="1" s="1"/>
  <c r="BN33" i="1" l="1"/>
  <c r="BM38" i="1"/>
  <c r="BN35" i="1"/>
  <c r="BL11" i="1"/>
  <c r="BK22" i="1"/>
  <c r="BL17" i="1"/>
  <c r="BM19" i="1"/>
  <c r="BJ14" i="1"/>
  <c r="BK9" i="1"/>
  <c r="BK30" i="1"/>
  <c r="BL25" i="1"/>
  <c r="BN19" i="1" l="1"/>
  <c r="BL30" i="1"/>
  <c r="BM25" i="1"/>
  <c r="BM27" i="1"/>
  <c r="BM17" i="1"/>
  <c r="BL22" i="1"/>
  <c r="BK14" i="1"/>
  <c r="BL9" i="1"/>
  <c r="BN38" i="1"/>
  <c r="BM9" i="1" l="1"/>
  <c r="BL14" i="1"/>
  <c r="BM22" i="1"/>
  <c r="BN17" i="1"/>
  <c r="BN22" i="1" s="1"/>
  <c r="BN27" i="1"/>
  <c r="BM11" i="1"/>
  <c r="BM30" i="1"/>
  <c r="BN25" i="1"/>
  <c r="BN30" i="1" s="1"/>
  <c r="BN11" i="1" l="1"/>
  <c r="BM14" i="1"/>
  <c r="BN9" i="1"/>
  <c r="BN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Olafusi</author>
  </authors>
  <commentList>
    <comment ref="C9" authorId="0" shapeId="0" xr:uid="{532EF5FF-14AE-4B2A-836E-F9F551B11A35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New customers acquired that month</t>
        </r>
      </text>
    </comment>
    <comment ref="C10" authorId="0" shapeId="0" xr:uid="{986B4E5D-857D-4D7C-AD38-AA5E29C19807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Cost of acquiring the each new customer</t>
        </r>
      </text>
    </comment>
    <comment ref="C11" authorId="0" shapeId="0" xr:uid="{135B5639-1E1A-497A-99E7-C9E86FC76861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Existing customers who renewed subscription this month or already paid for this month (perhaps via an annual upfront payment)</t>
        </r>
      </text>
    </comment>
    <comment ref="C12" authorId="0" shapeId="0" xr:uid="{650F107B-C663-4596-8C0E-373816DA4493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Customers who cancelled their subscription or didn't renew/pay.</t>
        </r>
      </text>
    </comment>
    <comment ref="C13" authorId="0" shapeId="0" xr:uid="{52D7103C-16A9-44F6-8CF8-8D3A3041DB8C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Remember to factor in discounted plans, promos etc in computing for past figures and estimating for future figures.</t>
        </r>
      </text>
    </comment>
    <comment ref="C14" authorId="0" shapeId="0" xr:uid="{CBC8AE2E-6029-4514-9704-2E7CBA1947D3}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Active customers (New + Renewing - Churn) x ARPC</t>
        </r>
      </text>
    </comment>
  </commentList>
</comments>
</file>

<file path=xl/sharedStrings.xml><?xml version="1.0" encoding="utf-8"?>
<sst xmlns="http://schemas.openxmlformats.org/spreadsheetml/2006/main" count="199" uniqueCount="92">
  <si>
    <t xml:space="preserve">© UrBizEdge Limited www.urbizedge.com 0700ANALYTICS </t>
  </si>
  <si>
    <t>&gt;&gt; Table of Contents</t>
  </si>
  <si>
    <t>Model Inputs and Financial Plans</t>
  </si>
  <si>
    <t>SaaS Product 1</t>
  </si>
  <si>
    <t>New Customers</t>
  </si>
  <si>
    <t>count</t>
  </si>
  <si>
    <t>CAC (Customer Acquisition Cost)</t>
  </si>
  <si>
    <t>NGN</t>
  </si>
  <si>
    <t>Monthly Renewing Customers</t>
  </si>
  <si>
    <t>Churned Customers</t>
  </si>
  <si>
    <t>ARPC (Average Revenue per Customer)</t>
  </si>
  <si>
    <t>MRR (Monthly Recurring Revenue)</t>
  </si>
  <si>
    <t>SaaS Product 2</t>
  </si>
  <si>
    <t>SaaS Product 3</t>
  </si>
  <si>
    <t>SaaS Product 4</t>
  </si>
  <si>
    <t>General &amp; Admin Expenses</t>
  </si>
  <si>
    <t>Consulting and Professional fees</t>
  </si>
  <si>
    <t>Director's fees</t>
  </si>
  <si>
    <t>Fuel and Maintenance</t>
  </si>
  <si>
    <t>Insurance (Vehicles)</t>
  </si>
  <si>
    <t>Insurance (General)</t>
  </si>
  <si>
    <t>Lease/Rentals</t>
  </si>
  <si>
    <t>Legal Fees</t>
  </si>
  <si>
    <t>Business Development Expenses</t>
  </si>
  <si>
    <t>Office Expenses</t>
  </si>
  <si>
    <t>Regulatory and Permits</t>
  </si>
  <si>
    <t>Software and licenses</t>
  </si>
  <si>
    <t>Staff Costs</t>
  </si>
  <si>
    <t>Subscriptions</t>
  </si>
  <si>
    <t>Training</t>
  </si>
  <si>
    <t>Travel</t>
  </si>
  <si>
    <t>Utilities</t>
  </si>
  <si>
    <t>Others</t>
  </si>
  <si>
    <t>Marketing Expenses</t>
  </si>
  <si>
    <t>Advertising</t>
  </si>
  <si>
    <t>Public Relations</t>
  </si>
  <si>
    <t>Event Sponsorships/Trade Fairs/Exhibitions</t>
  </si>
  <si>
    <t>Research &amp; Development</t>
  </si>
  <si>
    <t>R&amp;D</t>
  </si>
  <si>
    <t>Tax</t>
  </si>
  <si>
    <t>Tax rate</t>
  </si>
  <si>
    <t>%</t>
  </si>
  <si>
    <t>Loan 1: Bank ABC</t>
  </si>
  <si>
    <t>Loan - Opening Value</t>
  </si>
  <si>
    <t>Additions</t>
  </si>
  <si>
    <t>(Repayment)</t>
  </si>
  <si>
    <t>(Interest Expense)</t>
  </si>
  <si>
    <t>Effective rate</t>
  </si>
  <si>
    <t>Duration</t>
  </si>
  <si>
    <t>years</t>
  </si>
  <si>
    <t xml:space="preserve">Loan 2: </t>
  </si>
  <si>
    <t xml:space="preserve">Loan 3: </t>
  </si>
  <si>
    <t>Bank Overdraft terms</t>
  </si>
  <si>
    <t>Cash Interest rate</t>
  </si>
  <si>
    <t>Equity</t>
  </si>
  <si>
    <t>Common shares Issuance/(Buy-back)</t>
  </si>
  <si>
    <t>Common share dividend payout rate</t>
  </si>
  <si>
    <t>Preference shares Issuance/(Buy-back)</t>
  </si>
  <si>
    <t>Preference shares dividend yield</t>
  </si>
  <si>
    <t xml:space="preserve">Capital Expenditure </t>
  </si>
  <si>
    <t>Salvage Value</t>
  </si>
  <si>
    <t>Buildings</t>
  </si>
  <si>
    <t>Plant &amp; Machinery</t>
  </si>
  <si>
    <t>Vehicles</t>
  </si>
  <si>
    <t>Office Furniture</t>
  </si>
  <si>
    <t>Equipment (IT etc)</t>
  </si>
  <si>
    <t>Patents, Rights and other intangibles</t>
  </si>
  <si>
    <t>Working Capital Days</t>
  </si>
  <si>
    <t>Days Sales Oustanding</t>
  </si>
  <si>
    <t>days</t>
  </si>
  <si>
    <t>Days Payable Outstanding</t>
  </si>
  <si>
    <t>Days Inventory Oustanding</t>
  </si>
  <si>
    <t>Days in Other Current Assets</t>
  </si>
  <si>
    <t>Days in Other Current Liabilities</t>
  </si>
  <si>
    <t>Directors and Staff Costs</t>
  </si>
  <si>
    <t>Directors Fees</t>
  </si>
  <si>
    <t>Staff Cost</t>
  </si>
  <si>
    <t>Role</t>
  </si>
  <si>
    <t>Count</t>
  </si>
  <si>
    <t>Gross Income/yr</t>
  </si>
  <si>
    <t>Directors (cat 1)</t>
  </si>
  <si>
    <t>Directors (cat 2)</t>
  </si>
  <si>
    <t>CEO</t>
  </si>
  <si>
    <t>Finance Director</t>
  </si>
  <si>
    <t>IT, Head</t>
  </si>
  <si>
    <t>Software Engineers</t>
  </si>
  <si>
    <t>Project Managers</t>
  </si>
  <si>
    <t>Business Development Manager</t>
  </si>
  <si>
    <t>HR Manager</t>
  </si>
  <si>
    <t>Customer Account Managers</t>
  </si>
  <si>
    <t>Social Media Manager</t>
  </si>
  <si>
    <t>Receptionist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</si>
</sst>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0\ &quot;year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2" applyFont="1" applyProtection="1"/>
    <xf numFmtId="0" fontId="6" fillId="2" borderId="0" xfId="0" applyFont="1" applyFill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7" fillId="0" borderId="1" xfId="0" applyFont="1" applyBorder="1"/>
    <xf numFmtId="164" fontId="2" fillId="0" borderId="1" xfId="0" applyNumberFormat="1" applyFont="1" applyBorder="1"/>
    <xf numFmtId="0" fontId="8" fillId="0" borderId="0" xfId="0" applyFont="1"/>
    <xf numFmtId="0" fontId="9" fillId="0" borderId="0" xfId="0" applyFont="1"/>
    <xf numFmtId="165" fontId="0" fillId="0" borderId="0" xfId="1" applyNumberFormat="1" applyFont="1" applyProtection="1"/>
    <xf numFmtId="1" fontId="2" fillId="0" borderId="1" xfId="0" applyNumberFormat="1" applyFont="1" applyBorder="1"/>
    <xf numFmtId="165" fontId="0" fillId="0" borderId="2" xfId="1" applyNumberFormat="1" applyFont="1" applyBorder="1" applyProtection="1"/>
    <xf numFmtId="165" fontId="2" fillId="0" borderId="2" xfId="1" applyNumberFormat="1" applyFont="1" applyBorder="1" applyProtection="1"/>
    <xf numFmtId="165" fontId="0" fillId="0" borderId="0" xfId="0" applyNumberFormat="1"/>
    <xf numFmtId="43" fontId="0" fillId="0" borderId="0" xfId="1" applyFont="1" applyProtection="1"/>
    <xf numFmtId="9" fontId="0" fillId="0" borderId="0" xfId="0" applyNumberFormat="1"/>
    <xf numFmtId="165" fontId="9" fillId="0" borderId="0" xfId="1" applyNumberFormat="1" applyFont="1" applyProtection="1"/>
    <xf numFmtId="3" fontId="0" fillId="0" borderId="0" xfId="0" applyNumberFormat="1"/>
    <xf numFmtId="43" fontId="0" fillId="0" borderId="0" xfId="0" applyNumberFormat="1"/>
    <xf numFmtId="10" fontId="0" fillId="0" borderId="0" xfId="0" applyNumberFormat="1"/>
    <xf numFmtId="10" fontId="9" fillId="0" borderId="0" xfId="0" applyNumberFormat="1" applyFont="1"/>
    <xf numFmtId="166" fontId="0" fillId="0" borderId="0" xfId="0" applyNumberFormat="1"/>
    <xf numFmtId="0" fontId="0" fillId="0" borderId="0" xfId="0" applyProtection="1">
      <protection locked="0"/>
    </xf>
    <xf numFmtId="0" fontId="2" fillId="0" borderId="0" xfId="0" applyFont="1"/>
    <xf numFmtId="165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%20Olafusi/Documents/Summer%20Masterclass/CK%20Software%20Company%20-%20Financial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of Content"/>
      <sheetName val="Model Inputs (monthly)"/>
      <sheetName val="Model Inputs (annual)"/>
      <sheetName val="Directors and Staff Costs"/>
      <sheetName val="Scenarios"/>
      <sheetName val="Revenue"/>
      <sheetName val="Cost of Sales"/>
      <sheetName val="Working Capital"/>
      <sheetName val="Depreciation"/>
      <sheetName val="Debt"/>
      <sheetName val="Equity"/>
      <sheetName val="Tax"/>
      <sheetName val="Income Statement"/>
      <sheetName val="Balance Sheet"/>
      <sheetName val="Cashflow"/>
      <sheetName val="DCF Valuation"/>
      <sheetName val="Financial Ratios"/>
    </sheetNames>
    <sheetDataSet>
      <sheetData sheetId="0">
        <row r="2">
          <cell r="K2" t="str">
            <v>Last Updated: 06-July-2020</v>
          </cell>
        </row>
        <row r="3">
          <cell r="D3" t="str">
            <v>CK Software Company</v>
          </cell>
        </row>
      </sheetData>
      <sheetData sheetId="1"/>
      <sheetData sheetId="2"/>
      <sheetData sheetId="3"/>
      <sheetData sheetId="4"/>
      <sheetData sheetId="5">
        <row r="1">
          <cell r="K1" t="str">
            <v>Currently running scenario: Conservative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B072-A55D-49C1-BF46-F6B3A89365A2}">
  <sheetPr>
    <tabColor theme="7"/>
  </sheetPr>
  <dimension ref="B1:BN128"/>
  <sheetViews>
    <sheetView showGridLines="0" tabSelected="1" zoomScaleNormal="100" workbookViewId="0">
      <selection activeCell="H32" sqref="H32"/>
    </sheetView>
  </sheetViews>
  <sheetFormatPr defaultRowHeight="14.6" x14ac:dyDescent="0.4"/>
  <cols>
    <col min="1" max="1" width="4.69140625" customWidth="1"/>
    <col min="2" max="2" width="3.15234375" customWidth="1"/>
    <col min="3" max="3" width="47.3828125" customWidth="1"/>
    <col min="5" max="5" width="3.53515625" customWidth="1"/>
    <col min="6" max="6" width="11.4609375" customWidth="1"/>
    <col min="7" max="7" width="10.53515625" customWidth="1"/>
    <col min="8" max="9" width="10" bestFit="1" customWidth="1"/>
    <col min="10" max="10" width="14.61328125" bestFit="1" customWidth="1"/>
    <col min="11" max="11" width="20" customWidth="1"/>
    <col min="12" max="14" width="14.23046875" bestFit="1" customWidth="1"/>
    <col min="15" max="15" width="11.84375" customWidth="1"/>
    <col min="16" max="19" width="11" bestFit="1" customWidth="1"/>
    <col min="20" max="20" width="12.15234375" customWidth="1"/>
    <col min="21" max="45" width="11" bestFit="1" customWidth="1"/>
    <col min="46" max="66" width="12" bestFit="1" customWidth="1"/>
  </cols>
  <sheetData>
    <row r="1" spans="2:66" s="1" customFormat="1" x14ac:dyDescent="0.4">
      <c r="C1" s="1" t="str">
        <f>[1]Summary!D3</f>
        <v>CK Software Company</v>
      </c>
      <c r="D1" s="1" t="s">
        <v>0</v>
      </c>
      <c r="K1" s="1" t="str">
        <f>[1]Scenarios!K1</f>
        <v>Currently running scenario: Conservative</v>
      </c>
      <c r="O1" s="2" t="s">
        <v>1</v>
      </c>
      <c r="T1" s="1" t="str">
        <f>[1]Summary!K2</f>
        <v>Last Updated: 06-July-2020</v>
      </c>
    </row>
    <row r="3" spans="2:66" ht="20.6" x14ac:dyDescent="0.55000000000000004">
      <c r="B3" s="3" t="s">
        <v>2</v>
      </c>
      <c r="C3" s="3"/>
      <c r="D3" s="3"/>
      <c r="E3" s="3"/>
      <c r="F3" s="3"/>
      <c r="G3" s="3"/>
      <c r="H3" s="3"/>
    </row>
    <row r="6" spans="2:66" x14ac:dyDescent="0.4">
      <c r="B6" s="4"/>
      <c r="C6" s="5"/>
      <c r="D6" s="5"/>
      <c r="E6" s="5"/>
      <c r="F6" s="6"/>
      <c r="G6" s="7">
        <v>43831</v>
      </c>
      <c r="H6" s="7">
        <v>43862</v>
      </c>
      <c r="I6" s="7">
        <v>43891</v>
      </c>
      <c r="J6" s="7">
        <v>43922</v>
      </c>
      <c r="K6" s="7">
        <v>43952</v>
      </c>
      <c r="L6" s="7">
        <v>43983</v>
      </c>
      <c r="M6" s="7">
        <v>44013</v>
      </c>
      <c r="N6" s="7">
        <v>44044</v>
      </c>
      <c r="O6" s="7">
        <v>44075</v>
      </c>
      <c r="P6" s="7">
        <v>44105</v>
      </c>
      <c r="Q6" s="7">
        <v>44136</v>
      </c>
      <c r="R6" s="7">
        <v>44166</v>
      </c>
      <c r="S6" s="7">
        <v>44197</v>
      </c>
      <c r="T6" s="7">
        <v>44228</v>
      </c>
      <c r="U6" s="7">
        <v>44256</v>
      </c>
      <c r="V6" s="7">
        <v>44287</v>
      </c>
      <c r="W6" s="7">
        <v>44317</v>
      </c>
      <c r="X6" s="7">
        <v>44348</v>
      </c>
      <c r="Y6" s="7">
        <v>44378</v>
      </c>
      <c r="Z6" s="7">
        <v>44409</v>
      </c>
      <c r="AA6" s="7">
        <v>44440</v>
      </c>
      <c r="AB6" s="7">
        <v>44470</v>
      </c>
      <c r="AC6" s="7">
        <v>44501</v>
      </c>
      <c r="AD6" s="7">
        <v>44531</v>
      </c>
      <c r="AE6" s="7">
        <v>44562</v>
      </c>
      <c r="AF6" s="7">
        <v>44593</v>
      </c>
      <c r="AG6" s="7">
        <v>44621</v>
      </c>
      <c r="AH6" s="7">
        <v>44652</v>
      </c>
      <c r="AI6" s="7">
        <v>44682</v>
      </c>
      <c r="AJ6" s="7">
        <v>44713</v>
      </c>
      <c r="AK6" s="7">
        <v>44743</v>
      </c>
      <c r="AL6" s="7">
        <v>44774</v>
      </c>
      <c r="AM6" s="7">
        <v>44805</v>
      </c>
      <c r="AN6" s="7">
        <v>44835</v>
      </c>
      <c r="AO6" s="7">
        <v>44866</v>
      </c>
      <c r="AP6" s="7">
        <v>44896</v>
      </c>
      <c r="AQ6" s="7">
        <v>44927</v>
      </c>
      <c r="AR6" s="7">
        <v>44958</v>
      </c>
      <c r="AS6" s="7">
        <v>44986</v>
      </c>
      <c r="AT6" s="7">
        <v>45017</v>
      </c>
      <c r="AU6" s="7">
        <v>45047</v>
      </c>
      <c r="AV6" s="7">
        <v>45078</v>
      </c>
      <c r="AW6" s="7">
        <v>45108</v>
      </c>
      <c r="AX6" s="7">
        <v>45139</v>
      </c>
      <c r="AY6" s="7">
        <v>45170</v>
      </c>
      <c r="AZ6" s="7">
        <v>45200</v>
      </c>
      <c r="BA6" s="7">
        <v>45231</v>
      </c>
      <c r="BB6" s="7">
        <v>45261</v>
      </c>
      <c r="BC6" s="7">
        <v>45292</v>
      </c>
      <c r="BD6" s="7">
        <v>45323</v>
      </c>
      <c r="BE6" s="7">
        <v>45352</v>
      </c>
      <c r="BF6" s="7">
        <v>45383</v>
      </c>
      <c r="BG6" s="7">
        <v>45413</v>
      </c>
      <c r="BH6" s="7">
        <v>45444</v>
      </c>
      <c r="BI6" s="7">
        <v>45474</v>
      </c>
      <c r="BJ6" s="7">
        <v>45505</v>
      </c>
      <c r="BK6" s="7">
        <v>45536</v>
      </c>
      <c r="BL6" s="7">
        <v>45566</v>
      </c>
      <c r="BM6" s="7">
        <v>45597</v>
      </c>
      <c r="BN6" s="7">
        <v>45627</v>
      </c>
    </row>
    <row r="7" spans="2:66" x14ac:dyDescent="0.4">
      <c r="F7" s="8"/>
    </row>
    <row r="8" spans="2:66" x14ac:dyDescent="0.4">
      <c r="B8" t="s">
        <v>3</v>
      </c>
      <c r="F8" s="9"/>
    </row>
    <row r="9" spans="2:66" x14ac:dyDescent="0.4">
      <c r="C9" t="s">
        <v>4</v>
      </c>
      <c r="D9" t="s">
        <v>5</v>
      </c>
      <c r="F9" s="9"/>
      <c r="G9" s="10">
        <v>100</v>
      </c>
      <c r="H9" s="10">
        <f>INT(G9*1.05)</f>
        <v>105</v>
      </c>
      <c r="I9" s="10">
        <f t="shared" ref="I9:BN9" si="0">INT(H9*1.05)</f>
        <v>110</v>
      </c>
      <c r="J9" s="10">
        <f t="shared" si="0"/>
        <v>115</v>
      </c>
      <c r="K9" s="10">
        <f t="shared" si="0"/>
        <v>120</v>
      </c>
      <c r="L9" s="10">
        <f t="shared" si="0"/>
        <v>126</v>
      </c>
      <c r="M9" s="10">
        <f t="shared" si="0"/>
        <v>132</v>
      </c>
      <c r="N9" s="10">
        <f t="shared" si="0"/>
        <v>138</v>
      </c>
      <c r="O9" s="10">
        <f t="shared" si="0"/>
        <v>144</v>
      </c>
      <c r="P9" s="10">
        <f t="shared" si="0"/>
        <v>151</v>
      </c>
      <c r="Q9" s="10">
        <f t="shared" si="0"/>
        <v>158</v>
      </c>
      <c r="R9" s="10">
        <f t="shared" si="0"/>
        <v>165</v>
      </c>
      <c r="S9" s="10">
        <f t="shared" si="0"/>
        <v>173</v>
      </c>
      <c r="T9" s="10">
        <f t="shared" si="0"/>
        <v>181</v>
      </c>
      <c r="U9" s="10">
        <f t="shared" si="0"/>
        <v>190</v>
      </c>
      <c r="V9" s="10">
        <f t="shared" si="0"/>
        <v>199</v>
      </c>
      <c r="W9" s="10">
        <f t="shared" si="0"/>
        <v>208</v>
      </c>
      <c r="X9" s="10">
        <f t="shared" si="0"/>
        <v>218</v>
      </c>
      <c r="Y9" s="10">
        <f t="shared" si="0"/>
        <v>228</v>
      </c>
      <c r="Z9" s="10">
        <f t="shared" si="0"/>
        <v>239</v>
      </c>
      <c r="AA9" s="10">
        <f t="shared" si="0"/>
        <v>250</v>
      </c>
      <c r="AB9" s="10">
        <f t="shared" si="0"/>
        <v>262</v>
      </c>
      <c r="AC9" s="10">
        <f t="shared" si="0"/>
        <v>275</v>
      </c>
      <c r="AD9" s="10">
        <f t="shared" si="0"/>
        <v>288</v>
      </c>
      <c r="AE9" s="10">
        <f t="shared" si="0"/>
        <v>302</v>
      </c>
      <c r="AF9" s="10">
        <f t="shared" si="0"/>
        <v>317</v>
      </c>
      <c r="AG9" s="10">
        <f t="shared" si="0"/>
        <v>332</v>
      </c>
      <c r="AH9" s="10">
        <f t="shared" si="0"/>
        <v>348</v>
      </c>
      <c r="AI9" s="10">
        <f t="shared" si="0"/>
        <v>365</v>
      </c>
      <c r="AJ9" s="10">
        <f t="shared" si="0"/>
        <v>383</v>
      </c>
      <c r="AK9" s="10">
        <f t="shared" si="0"/>
        <v>402</v>
      </c>
      <c r="AL9" s="10">
        <f t="shared" si="0"/>
        <v>422</v>
      </c>
      <c r="AM9" s="10">
        <f t="shared" si="0"/>
        <v>443</v>
      </c>
      <c r="AN9" s="10">
        <f t="shared" si="0"/>
        <v>465</v>
      </c>
      <c r="AO9" s="10">
        <f t="shared" si="0"/>
        <v>488</v>
      </c>
      <c r="AP9" s="10">
        <f t="shared" si="0"/>
        <v>512</v>
      </c>
      <c r="AQ9" s="10">
        <f t="shared" si="0"/>
        <v>537</v>
      </c>
      <c r="AR9" s="10">
        <f t="shared" si="0"/>
        <v>563</v>
      </c>
      <c r="AS9" s="10">
        <f t="shared" si="0"/>
        <v>591</v>
      </c>
      <c r="AT9" s="10">
        <f t="shared" si="0"/>
        <v>620</v>
      </c>
      <c r="AU9" s="10">
        <f t="shared" si="0"/>
        <v>651</v>
      </c>
      <c r="AV9" s="10">
        <f t="shared" si="0"/>
        <v>683</v>
      </c>
      <c r="AW9" s="10">
        <f t="shared" si="0"/>
        <v>717</v>
      </c>
      <c r="AX9" s="10">
        <f t="shared" si="0"/>
        <v>752</v>
      </c>
      <c r="AY9" s="10">
        <f t="shared" si="0"/>
        <v>789</v>
      </c>
      <c r="AZ9" s="10">
        <f t="shared" si="0"/>
        <v>828</v>
      </c>
      <c r="BA9" s="10">
        <f t="shared" si="0"/>
        <v>869</v>
      </c>
      <c r="BB9" s="10">
        <f t="shared" si="0"/>
        <v>912</v>
      </c>
      <c r="BC9" s="10">
        <f t="shared" si="0"/>
        <v>957</v>
      </c>
      <c r="BD9" s="10">
        <f t="shared" si="0"/>
        <v>1004</v>
      </c>
      <c r="BE9" s="10">
        <f t="shared" si="0"/>
        <v>1054</v>
      </c>
      <c r="BF9" s="10">
        <f t="shared" si="0"/>
        <v>1106</v>
      </c>
      <c r="BG9" s="10">
        <f t="shared" si="0"/>
        <v>1161</v>
      </c>
      <c r="BH9" s="10">
        <f t="shared" si="0"/>
        <v>1219</v>
      </c>
      <c r="BI9" s="10">
        <f t="shared" si="0"/>
        <v>1279</v>
      </c>
      <c r="BJ9" s="10">
        <f t="shared" si="0"/>
        <v>1342</v>
      </c>
      <c r="BK9" s="10">
        <f t="shared" si="0"/>
        <v>1409</v>
      </c>
      <c r="BL9" s="10">
        <f t="shared" si="0"/>
        <v>1479</v>
      </c>
      <c r="BM9" s="10">
        <f t="shared" si="0"/>
        <v>1552</v>
      </c>
      <c r="BN9" s="10">
        <f t="shared" si="0"/>
        <v>1629</v>
      </c>
    </row>
    <row r="10" spans="2:66" x14ac:dyDescent="0.4">
      <c r="C10" t="s">
        <v>6</v>
      </c>
      <c r="D10" t="s">
        <v>7</v>
      </c>
      <c r="F10" s="9"/>
      <c r="G10" s="10">
        <v>200</v>
      </c>
      <c r="H10" s="10">
        <v>200</v>
      </c>
      <c r="I10" s="10">
        <v>201</v>
      </c>
      <c r="J10" s="10">
        <v>202</v>
      </c>
      <c r="K10" s="10">
        <v>203</v>
      </c>
      <c r="L10" s="10">
        <v>204</v>
      </c>
      <c r="M10" s="10">
        <v>205</v>
      </c>
      <c r="N10" s="10">
        <v>206</v>
      </c>
      <c r="O10" s="10">
        <v>207</v>
      </c>
      <c r="P10" s="10">
        <v>208</v>
      </c>
      <c r="Q10" s="10">
        <v>209</v>
      </c>
      <c r="R10" s="10">
        <v>210</v>
      </c>
      <c r="S10" s="10">
        <v>211</v>
      </c>
      <c r="T10" s="10">
        <v>212</v>
      </c>
      <c r="U10" s="10">
        <v>213</v>
      </c>
      <c r="V10" s="10">
        <v>214</v>
      </c>
      <c r="W10" s="10">
        <v>215</v>
      </c>
      <c r="X10" s="10">
        <v>216</v>
      </c>
      <c r="Y10" s="10">
        <v>217</v>
      </c>
      <c r="Z10" s="10">
        <v>218</v>
      </c>
      <c r="AA10" s="10">
        <v>219</v>
      </c>
      <c r="AB10" s="10">
        <v>220</v>
      </c>
      <c r="AC10" s="10">
        <v>221</v>
      </c>
      <c r="AD10" s="10">
        <v>222</v>
      </c>
      <c r="AE10" s="10">
        <v>223</v>
      </c>
      <c r="AF10" s="10">
        <v>224</v>
      </c>
      <c r="AG10" s="10">
        <v>225</v>
      </c>
      <c r="AH10" s="10">
        <v>226</v>
      </c>
      <c r="AI10" s="10">
        <v>227</v>
      </c>
      <c r="AJ10" s="10">
        <v>228</v>
      </c>
      <c r="AK10" s="10">
        <v>229</v>
      </c>
      <c r="AL10" s="10">
        <v>230</v>
      </c>
      <c r="AM10" s="10">
        <v>231</v>
      </c>
      <c r="AN10" s="10">
        <v>232</v>
      </c>
      <c r="AO10" s="10">
        <v>233</v>
      </c>
      <c r="AP10" s="10">
        <v>234</v>
      </c>
      <c r="AQ10" s="10">
        <v>235</v>
      </c>
      <c r="AR10" s="10">
        <v>236</v>
      </c>
      <c r="AS10" s="10">
        <v>237</v>
      </c>
      <c r="AT10" s="10">
        <v>238</v>
      </c>
      <c r="AU10" s="10">
        <v>239</v>
      </c>
      <c r="AV10" s="10">
        <v>240</v>
      </c>
      <c r="AW10" s="10">
        <v>241</v>
      </c>
      <c r="AX10" s="10">
        <v>242</v>
      </c>
      <c r="AY10" s="10">
        <v>243</v>
      </c>
      <c r="AZ10" s="10">
        <v>244</v>
      </c>
      <c r="BA10" s="10">
        <v>245</v>
      </c>
      <c r="BB10" s="10">
        <v>246</v>
      </c>
      <c r="BC10" s="10">
        <v>247</v>
      </c>
      <c r="BD10" s="10">
        <v>248</v>
      </c>
      <c r="BE10" s="10">
        <v>249</v>
      </c>
      <c r="BF10" s="10">
        <v>250</v>
      </c>
      <c r="BG10" s="10">
        <v>251</v>
      </c>
      <c r="BH10" s="10">
        <v>252</v>
      </c>
      <c r="BI10" s="10">
        <v>253</v>
      </c>
      <c r="BJ10" s="10">
        <v>254</v>
      </c>
      <c r="BK10" s="10">
        <v>255</v>
      </c>
      <c r="BL10" s="10">
        <v>256</v>
      </c>
      <c r="BM10" s="10">
        <v>257</v>
      </c>
      <c r="BN10" s="10">
        <v>258</v>
      </c>
    </row>
    <row r="11" spans="2:66" x14ac:dyDescent="0.4">
      <c r="C11" t="s">
        <v>8</v>
      </c>
      <c r="D11" t="s">
        <v>5</v>
      </c>
      <c r="F11" s="9"/>
      <c r="G11" s="10">
        <v>0</v>
      </c>
      <c r="H11" s="10">
        <f>G11+G9-H12</f>
        <v>82</v>
      </c>
      <c r="I11" s="10">
        <f t="shared" ref="I11:BN11" si="1">H11+H9-I12</f>
        <v>169</v>
      </c>
      <c r="J11" s="10">
        <f t="shared" si="1"/>
        <v>261</v>
      </c>
      <c r="K11" s="10">
        <f t="shared" si="1"/>
        <v>358</v>
      </c>
      <c r="L11" s="10">
        <f t="shared" si="1"/>
        <v>460</v>
      </c>
      <c r="M11" s="10">
        <f t="shared" si="1"/>
        <v>568</v>
      </c>
      <c r="N11" s="10">
        <f t="shared" si="1"/>
        <v>682</v>
      </c>
      <c r="O11" s="10">
        <f t="shared" si="1"/>
        <v>802</v>
      </c>
      <c r="P11" s="10">
        <f t="shared" si="1"/>
        <v>928</v>
      </c>
      <c r="Q11" s="10">
        <f t="shared" si="1"/>
        <v>1061</v>
      </c>
      <c r="R11" s="10">
        <f t="shared" si="1"/>
        <v>1201</v>
      </c>
      <c r="S11" s="10">
        <f t="shared" si="1"/>
        <v>1348</v>
      </c>
      <c r="T11" s="10">
        <f t="shared" si="1"/>
        <v>1503</v>
      </c>
      <c r="U11" s="10">
        <f t="shared" si="1"/>
        <v>1666</v>
      </c>
      <c r="V11" s="10">
        <f t="shared" si="1"/>
        <v>1838</v>
      </c>
      <c r="W11" s="10">
        <f t="shared" si="1"/>
        <v>2019</v>
      </c>
      <c r="X11" s="10">
        <f t="shared" si="1"/>
        <v>2209</v>
      </c>
      <c r="Y11" s="10">
        <f t="shared" si="1"/>
        <v>2409</v>
      </c>
      <c r="Z11" s="10">
        <f t="shared" si="1"/>
        <v>2619</v>
      </c>
      <c r="AA11" s="10">
        <f t="shared" si="1"/>
        <v>2840</v>
      </c>
      <c r="AB11" s="10">
        <f t="shared" si="1"/>
        <v>3072</v>
      </c>
      <c r="AC11" s="10">
        <f t="shared" si="1"/>
        <v>3316</v>
      </c>
      <c r="AD11" s="10">
        <f t="shared" si="1"/>
        <v>3573</v>
      </c>
      <c r="AE11" s="10">
        <f t="shared" si="1"/>
        <v>3843</v>
      </c>
      <c r="AF11" s="10">
        <f t="shared" si="1"/>
        <v>4127</v>
      </c>
      <c r="AG11" s="10">
        <f t="shared" si="1"/>
        <v>4426</v>
      </c>
      <c r="AH11" s="10">
        <f t="shared" si="1"/>
        <v>4740</v>
      </c>
      <c r="AI11" s="10">
        <f t="shared" si="1"/>
        <v>5070</v>
      </c>
      <c r="AJ11" s="10">
        <f t="shared" si="1"/>
        <v>5417</v>
      </c>
      <c r="AK11" s="10">
        <f t="shared" si="1"/>
        <v>5782</v>
      </c>
      <c r="AL11" s="10">
        <f t="shared" si="1"/>
        <v>6166</v>
      </c>
      <c r="AM11" s="10">
        <f t="shared" si="1"/>
        <v>6570</v>
      </c>
      <c r="AN11" s="10">
        <f t="shared" si="1"/>
        <v>6995</v>
      </c>
      <c r="AO11" s="10">
        <f t="shared" si="1"/>
        <v>7442</v>
      </c>
      <c r="AP11" s="10">
        <f t="shared" si="1"/>
        <v>7912</v>
      </c>
      <c r="AQ11" s="10">
        <f t="shared" si="1"/>
        <v>8406</v>
      </c>
      <c r="AR11" s="10">
        <f t="shared" si="1"/>
        <v>8925</v>
      </c>
      <c r="AS11" s="10">
        <f t="shared" si="1"/>
        <v>9470</v>
      </c>
      <c r="AT11" s="10">
        <f t="shared" si="1"/>
        <v>10043</v>
      </c>
      <c r="AU11" s="10">
        <f t="shared" si="1"/>
        <v>10645</v>
      </c>
      <c r="AV11" s="10">
        <f t="shared" si="1"/>
        <v>11278</v>
      </c>
      <c r="AW11" s="10">
        <f t="shared" si="1"/>
        <v>11943</v>
      </c>
      <c r="AX11" s="10">
        <f t="shared" si="1"/>
        <v>12642</v>
      </c>
      <c r="AY11" s="10">
        <f t="shared" si="1"/>
        <v>13376</v>
      </c>
      <c r="AZ11" s="10">
        <f t="shared" si="1"/>
        <v>14147</v>
      </c>
      <c r="BA11" s="10">
        <f t="shared" si="1"/>
        <v>14957</v>
      </c>
      <c r="BB11" s="10">
        <f t="shared" si="1"/>
        <v>15808</v>
      </c>
      <c r="BC11" s="10">
        <f t="shared" si="1"/>
        <v>16702</v>
      </c>
      <c r="BD11" s="10">
        <f t="shared" si="1"/>
        <v>17641</v>
      </c>
      <c r="BE11" s="10">
        <f t="shared" si="1"/>
        <v>18627</v>
      </c>
      <c r="BF11" s="10">
        <f t="shared" si="1"/>
        <v>19663</v>
      </c>
      <c r="BG11" s="10">
        <f t="shared" si="1"/>
        <v>20751</v>
      </c>
      <c r="BH11" s="10">
        <f t="shared" si="1"/>
        <v>21894</v>
      </c>
      <c r="BI11" s="10">
        <f t="shared" si="1"/>
        <v>23095</v>
      </c>
      <c r="BJ11" s="10">
        <f t="shared" si="1"/>
        <v>24356</v>
      </c>
      <c r="BK11" s="10">
        <f t="shared" si="1"/>
        <v>25680</v>
      </c>
      <c r="BL11" s="10">
        <f t="shared" si="1"/>
        <v>27071</v>
      </c>
      <c r="BM11" s="10">
        <f t="shared" si="1"/>
        <v>28532</v>
      </c>
      <c r="BN11" s="10">
        <f t="shared" si="1"/>
        <v>30066</v>
      </c>
    </row>
    <row r="12" spans="2:66" x14ac:dyDescent="0.4">
      <c r="C12" t="s">
        <v>9</v>
      </c>
      <c r="D12" t="s">
        <v>5</v>
      </c>
      <c r="F12" s="9"/>
      <c r="G12" s="10">
        <v>0</v>
      </c>
      <c r="H12" s="10">
        <v>18</v>
      </c>
      <c r="I12" s="10">
        <v>18</v>
      </c>
      <c r="J12" s="10">
        <v>18</v>
      </c>
      <c r="K12" s="10">
        <v>18</v>
      </c>
      <c r="L12" s="10">
        <v>18</v>
      </c>
      <c r="M12" s="10">
        <v>18</v>
      </c>
      <c r="N12" s="10">
        <v>18</v>
      </c>
      <c r="O12" s="10">
        <v>18</v>
      </c>
      <c r="P12" s="10">
        <v>18</v>
      </c>
      <c r="Q12" s="10">
        <v>18</v>
      </c>
      <c r="R12" s="10">
        <v>18</v>
      </c>
      <c r="S12" s="10">
        <v>18</v>
      </c>
      <c r="T12" s="10">
        <v>18</v>
      </c>
      <c r="U12" s="10">
        <v>18</v>
      </c>
      <c r="V12" s="10">
        <v>18</v>
      </c>
      <c r="W12" s="10">
        <v>18</v>
      </c>
      <c r="X12" s="10">
        <v>18</v>
      </c>
      <c r="Y12" s="10">
        <v>18</v>
      </c>
      <c r="Z12" s="10">
        <v>18</v>
      </c>
      <c r="AA12" s="10">
        <v>18</v>
      </c>
      <c r="AB12" s="10">
        <v>18</v>
      </c>
      <c r="AC12" s="10">
        <v>18</v>
      </c>
      <c r="AD12" s="10">
        <v>18</v>
      </c>
      <c r="AE12" s="10">
        <v>18</v>
      </c>
      <c r="AF12" s="10">
        <v>18</v>
      </c>
      <c r="AG12" s="10">
        <v>18</v>
      </c>
      <c r="AH12" s="10">
        <v>18</v>
      </c>
      <c r="AI12" s="10">
        <v>18</v>
      </c>
      <c r="AJ12" s="10">
        <v>18</v>
      </c>
      <c r="AK12" s="10">
        <v>18</v>
      </c>
      <c r="AL12" s="10">
        <v>18</v>
      </c>
      <c r="AM12" s="10">
        <v>18</v>
      </c>
      <c r="AN12" s="10">
        <v>18</v>
      </c>
      <c r="AO12" s="10">
        <v>18</v>
      </c>
      <c r="AP12" s="10">
        <v>18</v>
      </c>
      <c r="AQ12" s="10">
        <v>18</v>
      </c>
      <c r="AR12" s="10">
        <v>18</v>
      </c>
      <c r="AS12" s="10">
        <v>18</v>
      </c>
      <c r="AT12" s="10">
        <v>18</v>
      </c>
      <c r="AU12" s="10">
        <v>18</v>
      </c>
      <c r="AV12" s="10">
        <v>18</v>
      </c>
      <c r="AW12" s="10">
        <v>18</v>
      </c>
      <c r="AX12" s="10">
        <v>18</v>
      </c>
      <c r="AY12" s="10">
        <v>18</v>
      </c>
      <c r="AZ12" s="10">
        <v>18</v>
      </c>
      <c r="BA12" s="10">
        <v>18</v>
      </c>
      <c r="BB12" s="10">
        <v>18</v>
      </c>
      <c r="BC12" s="10">
        <v>18</v>
      </c>
      <c r="BD12" s="10">
        <v>18</v>
      </c>
      <c r="BE12" s="10">
        <v>18</v>
      </c>
      <c r="BF12" s="10">
        <v>18</v>
      </c>
      <c r="BG12" s="10">
        <v>18</v>
      </c>
      <c r="BH12" s="10">
        <v>18</v>
      </c>
      <c r="BI12" s="10">
        <v>18</v>
      </c>
      <c r="BJ12" s="10">
        <v>18</v>
      </c>
      <c r="BK12" s="10">
        <v>18</v>
      </c>
      <c r="BL12" s="10">
        <v>18</v>
      </c>
      <c r="BM12" s="10">
        <v>18</v>
      </c>
      <c r="BN12" s="10">
        <v>18</v>
      </c>
    </row>
    <row r="13" spans="2:66" x14ac:dyDescent="0.4">
      <c r="C13" t="s">
        <v>10</v>
      </c>
      <c r="D13" t="s">
        <v>7</v>
      </c>
      <c r="F13" s="9"/>
      <c r="G13" s="10">
        <v>9500</v>
      </c>
      <c r="H13" s="10">
        <v>9500</v>
      </c>
      <c r="I13" s="10">
        <v>9500</v>
      </c>
      <c r="J13" s="10">
        <v>9500</v>
      </c>
      <c r="K13" s="10">
        <v>9500</v>
      </c>
      <c r="L13" s="10">
        <v>9500</v>
      </c>
      <c r="M13" s="10">
        <v>9500</v>
      </c>
      <c r="N13" s="10">
        <v>9500</v>
      </c>
      <c r="O13" s="10">
        <v>9500</v>
      </c>
      <c r="P13" s="10">
        <v>9500</v>
      </c>
      <c r="Q13" s="10">
        <v>9500</v>
      </c>
      <c r="R13" s="10">
        <v>9500</v>
      </c>
      <c r="S13" s="10">
        <v>9500</v>
      </c>
      <c r="T13" s="10">
        <v>9500</v>
      </c>
      <c r="U13" s="10">
        <v>9500</v>
      </c>
      <c r="V13" s="10">
        <v>9500</v>
      </c>
      <c r="W13" s="10">
        <v>9500</v>
      </c>
      <c r="X13" s="10">
        <v>9500</v>
      </c>
      <c r="Y13" s="10">
        <v>9500</v>
      </c>
      <c r="Z13" s="10">
        <v>9500</v>
      </c>
      <c r="AA13" s="10">
        <v>9500</v>
      </c>
      <c r="AB13" s="10">
        <v>9500</v>
      </c>
      <c r="AC13" s="10">
        <v>9500</v>
      </c>
      <c r="AD13" s="10">
        <v>9500</v>
      </c>
      <c r="AE13" s="10">
        <v>9500</v>
      </c>
      <c r="AF13" s="10">
        <v>9500</v>
      </c>
      <c r="AG13" s="10">
        <v>9500</v>
      </c>
      <c r="AH13" s="10">
        <v>9500</v>
      </c>
      <c r="AI13" s="10">
        <v>9500</v>
      </c>
      <c r="AJ13" s="10">
        <v>9500</v>
      </c>
      <c r="AK13" s="10">
        <v>9500</v>
      </c>
      <c r="AL13" s="10">
        <v>9500</v>
      </c>
      <c r="AM13" s="10">
        <v>9500</v>
      </c>
      <c r="AN13" s="10">
        <v>9500</v>
      </c>
      <c r="AO13" s="10">
        <v>9500</v>
      </c>
      <c r="AP13" s="10">
        <v>9500</v>
      </c>
      <c r="AQ13" s="10">
        <v>9500</v>
      </c>
      <c r="AR13" s="10">
        <v>9500</v>
      </c>
      <c r="AS13" s="10">
        <v>9500</v>
      </c>
      <c r="AT13" s="10">
        <v>9500</v>
      </c>
      <c r="AU13" s="10">
        <v>9500</v>
      </c>
      <c r="AV13" s="10">
        <v>9500</v>
      </c>
      <c r="AW13" s="10">
        <v>9500</v>
      </c>
      <c r="AX13" s="10">
        <v>9500</v>
      </c>
      <c r="AY13" s="10">
        <v>9500</v>
      </c>
      <c r="AZ13" s="10">
        <v>9500</v>
      </c>
      <c r="BA13" s="10">
        <v>9500</v>
      </c>
      <c r="BB13" s="10">
        <v>9500</v>
      </c>
      <c r="BC13" s="10">
        <v>9500</v>
      </c>
      <c r="BD13" s="10">
        <v>9500</v>
      </c>
      <c r="BE13" s="10">
        <v>9500</v>
      </c>
      <c r="BF13" s="10">
        <v>9500</v>
      </c>
      <c r="BG13" s="10">
        <v>9500</v>
      </c>
      <c r="BH13" s="10">
        <v>9500</v>
      </c>
      <c r="BI13" s="10">
        <v>9500</v>
      </c>
      <c r="BJ13" s="10">
        <v>9500</v>
      </c>
      <c r="BK13" s="10">
        <v>9500</v>
      </c>
      <c r="BL13" s="10">
        <v>9500</v>
      </c>
      <c r="BM13" s="10">
        <v>9500</v>
      </c>
      <c r="BN13" s="10">
        <v>9500</v>
      </c>
    </row>
    <row r="14" spans="2:66" x14ac:dyDescent="0.4">
      <c r="C14" t="s">
        <v>11</v>
      </c>
      <c r="D14" t="s">
        <v>7</v>
      </c>
      <c r="F14" s="9"/>
      <c r="G14" s="10">
        <f>(G9+G11)*G13</f>
        <v>950000</v>
      </c>
      <c r="H14" s="10">
        <f>(H9+H11)*H13</f>
        <v>1776500</v>
      </c>
      <c r="I14" s="10">
        <f t="shared" ref="I14:BN14" si="2">(I9+I11)*I13</f>
        <v>2650500</v>
      </c>
      <c r="J14" s="10">
        <f t="shared" si="2"/>
        <v>3572000</v>
      </c>
      <c r="K14" s="10">
        <f t="shared" si="2"/>
        <v>4541000</v>
      </c>
      <c r="L14" s="10">
        <f t="shared" si="2"/>
        <v>5567000</v>
      </c>
      <c r="M14" s="10">
        <f t="shared" si="2"/>
        <v>6650000</v>
      </c>
      <c r="N14" s="10">
        <f t="shared" si="2"/>
        <v>7790000</v>
      </c>
      <c r="O14" s="10">
        <f t="shared" si="2"/>
        <v>8987000</v>
      </c>
      <c r="P14" s="10">
        <f t="shared" si="2"/>
        <v>10250500</v>
      </c>
      <c r="Q14" s="10">
        <f t="shared" si="2"/>
        <v>11580500</v>
      </c>
      <c r="R14" s="10">
        <f t="shared" si="2"/>
        <v>12977000</v>
      </c>
      <c r="S14" s="10">
        <f t="shared" si="2"/>
        <v>14449500</v>
      </c>
      <c r="T14" s="10">
        <f t="shared" si="2"/>
        <v>15998000</v>
      </c>
      <c r="U14" s="10">
        <f t="shared" si="2"/>
        <v>17632000</v>
      </c>
      <c r="V14" s="10">
        <f t="shared" si="2"/>
        <v>19351500</v>
      </c>
      <c r="W14" s="10">
        <f t="shared" si="2"/>
        <v>21156500</v>
      </c>
      <c r="X14" s="10">
        <f t="shared" si="2"/>
        <v>23056500</v>
      </c>
      <c r="Y14" s="10">
        <f t="shared" si="2"/>
        <v>25051500</v>
      </c>
      <c r="Z14" s="10">
        <f t="shared" si="2"/>
        <v>27151000</v>
      </c>
      <c r="AA14" s="10">
        <f t="shared" si="2"/>
        <v>29355000</v>
      </c>
      <c r="AB14" s="10">
        <f t="shared" si="2"/>
        <v>31673000</v>
      </c>
      <c r="AC14" s="10">
        <f t="shared" si="2"/>
        <v>34114500</v>
      </c>
      <c r="AD14" s="10">
        <f t="shared" si="2"/>
        <v>36679500</v>
      </c>
      <c r="AE14" s="10">
        <f t="shared" si="2"/>
        <v>39377500</v>
      </c>
      <c r="AF14" s="10">
        <f t="shared" si="2"/>
        <v>42218000</v>
      </c>
      <c r="AG14" s="10">
        <f t="shared" si="2"/>
        <v>45201000</v>
      </c>
      <c r="AH14" s="10">
        <f t="shared" si="2"/>
        <v>48336000</v>
      </c>
      <c r="AI14" s="10">
        <f t="shared" si="2"/>
        <v>51632500</v>
      </c>
      <c r="AJ14" s="10">
        <f t="shared" si="2"/>
        <v>55100000</v>
      </c>
      <c r="AK14" s="10">
        <f t="shared" si="2"/>
        <v>58748000</v>
      </c>
      <c r="AL14" s="10">
        <f t="shared" si="2"/>
        <v>62586000</v>
      </c>
      <c r="AM14" s="10">
        <f t="shared" si="2"/>
        <v>66623500</v>
      </c>
      <c r="AN14" s="10">
        <f t="shared" si="2"/>
        <v>70870000</v>
      </c>
      <c r="AO14" s="10">
        <f t="shared" si="2"/>
        <v>75335000</v>
      </c>
      <c r="AP14" s="10">
        <f t="shared" si="2"/>
        <v>80028000</v>
      </c>
      <c r="AQ14" s="10">
        <f t="shared" si="2"/>
        <v>84958500</v>
      </c>
      <c r="AR14" s="10">
        <f t="shared" si="2"/>
        <v>90136000</v>
      </c>
      <c r="AS14" s="10">
        <f t="shared" si="2"/>
        <v>95579500</v>
      </c>
      <c r="AT14" s="10">
        <f t="shared" si="2"/>
        <v>101298500</v>
      </c>
      <c r="AU14" s="10">
        <f t="shared" si="2"/>
        <v>107312000</v>
      </c>
      <c r="AV14" s="10">
        <f t="shared" si="2"/>
        <v>113629500</v>
      </c>
      <c r="AW14" s="10">
        <f t="shared" si="2"/>
        <v>120270000</v>
      </c>
      <c r="AX14" s="10">
        <f t="shared" si="2"/>
        <v>127243000</v>
      </c>
      <c r="AY14" s="10">
        <f t="shared" si="2"/>
        <v>134567500</v>
      </c>
      <c r="AZ14" s="10">
        <f t="shared" si="2"/>
        <v>142262500</v>
      </c>
      <c r="BA14" s="10">
        <f t="shared" si="2"/>
        <v>150347000</v>
      </c>
      <c r="BB14" s="10">
        <f t="shared" si="2"/>
        <v>158840000</v>
      </c>
      <c r="BC14" s="10">
        <f t="shared" si="2"/>
        <v>167760500</v>
      </c>
      <c r="BD14" s="10">
        <f t="shared" si="2"/>
        <v>177127500</v>
      </c>
      <c r="BE14" s="10">
        <f t="shared" si="2"/>
        <v>186969500</v>
      </c>
      <c r="BF14" s="10">
        <f t="shared" si="2"/>
        <v>197305500</v>
      </c>
      <c r="BG14" s="10">
        <f t="shared" si="2"/>
        <v>208164000</v>
      </c>
      <c r="BH14" s="10">
        <f t="shared" si="2"/>
        <v>219573500</v>
      </c>
      <c r="BI14" s="10">
        <f t="shared" si="2"/>
        <v>231553000</v>
      </c>
      <c r="BJ14" s="10">
        <f t="shared" si="2"/>
        <v>244131000</v>
      </c>
      <c r="BK14" s="10">
        <f t="shared" si="2"/>
        <v>257345500</v>
      </c>
      <c r="BL14" s="10">
        <f t="shared" si="2"/>
        <v>271225000</v>
      </c>
      <c r="BM14" s="10">
        <f t="shared" si="2"/>
        <v>285798000</v>
      </c>
      <c r="BN14" s="10">
        <f t="shared" si="2"/>
        <v>301102500</v>
      </c>
    </row>
    <row r="15" spans="2:66" x14ac:dyDescent="0.4">
      <c r="F15" s="9"/>
    </row>
    <row r="16" spans="2:66" x14ac:dyDescent="0.4">
      <c r="B16" t="s">
        <v>12</v>
      </c>
      <c r="F16" s="9"/>
    </row>
    <row r="17" spans="2:66" x14ac:dyDescent="0.4">
      <c r="C17" t="s">
        <v>4</v>
      </c>
      <c r="D17" t="s">
        <v>5</v>
      </c>
      <c r="F17" s="9"/>
      <c r="G17" s="10">
        <v>200</v>
      </c>
      <c r="H17" s="10">
        <f>INT(G17*1.05)</f>
        <v>210</v>
      </c>
      <c r="I17" s="10">
        <f t="shared" ref="I17:BN17" si="3">INT(H17*1.05)</f>
        <v>220</v>
      </c>
      <c r="J17" s="10">
        <f t="shared" si="3"/>
        <v>231</v>
      </c>
      <c r="K17" s="10">
        <f t="shared" si="3"/>
        <v>242</v>
      </c>
      <c r="L17" s="10">
        <f t="shared" si="3"/>
        <v>254</v>
      </c>
      <c r="M17" s="10">
        <f t="shared" si="3"/>
        <v>266</v>
      </c>
      <c r="N17" s="10">
        <f t="shared" si="3"/>
        <v>279</v>
      </c>
      <c r="O17" s="10">
        <f t="shared" si="3"/>
        <v>292</v>
      </c>
      <c r="P17" s="10">
        <f t="shared" si="3"/>
        <v>306</v>
      </c>
      <c r="Q17" s="10">
        <f t="shared" si="3"/>
        <v>321</v>
      </c>
      <c r="R17" s="10">
        <f t="shared" si="3"/>
        <v>337</v>
      </c>
      <c r="S17" s="10">
        <f t="shared" si="3"/>
        <v>353</v>
      </c>
      <c r="T17" s="10">
        <f t="shared" si="3"/>
        <v>370</v>
      </c>
      <c r="U17" s="10">
        <f t="shared" si="3"/>
        <v>388</v>
      </c>
      <c r="V17" s="10">
        <f t="shared" si="3"/>
        <v>407</v>
      </c>
      <c r="W17" s="10">
        <f t="shared" si="3"/>
        <v>427</v>
      </c>
      <c r="X17" s="10">
        <f t="shared" si="3"/>
        <v>448</v>
      </c>
      <c r="Y17" s="10">
        <f t="shared" si="3"/>
        <v>470</v>
      </c>
      <c r="Z17" s="10">
        <f t="shared" si="3"/>
        <v>493</v>
      </c>
      <c r="AA17" s="10">
        <f t="shared" si="3"/>
        <v>517</v>
      </c>
      <c r="AB17" s="10">
        <f t="shared" si="3"/>
        <v>542</v>
      </c>
      <c r="AC17" s="10">
        <f t="shared" si="3"/>
        <v>569</v>
      </c>
      <c r="AD17" s="10">
        <f t="shared" si="3"/>
        <v>597</v>
      </c>
      <c r="AE17" s="10">
        <f t="shared" si="3"/>
        <v>626</v>
      </c>
      <c r="AF17" s="10">
        <f t="shared" si="3"/>
        <v>657</v>
      </c>
      <c r="AG17" s="10">
        <f t="shared" si="3"/>
        <v>689</v>
      </c>
      <c r="AH17" s="10">
        <f t="shared" si="3"/>
        <v>723</v>
      </c>
      <c r="AI17" s="10">
        <f t="shared" si="3"/>
        <v>759</v>
      </c>
      <c r="AJ17" s="10">
        <f t="shared" si="3"/>
        <v>796</v>
      </c>
      <c r="AK17" s="10">
        <f t="shared" si="3"/>
        <v>835</v>
      </c>
      <c r="AL17" s="10">
        <f t="shared" si="3"/>
        <v>876</v>
      </c>
      <c r="AM17" s="10">
        <f t="shared" si="3"/>
        <v>919</v>
      </c>
      <c r="AN17" s="10">
        <f t="shared" si="3"/>
        <v>964</v>
      </c>
      <c r="AO17" s="10">
        <f t="shared" si="3"/>
        <v>1012</v>
      </c>
      <c r="AP17" s="10">
        <f t="shared" si="3"/>
        <v>1062</v>
      </c>
      <c r="AQ17" s="10">
        <f t="shared" si="3"/>
        <v>1115</v>
      </c>
      <c r="AR17" s="10">
        <f t="shared" si="3"/>
        <v>1170</v>
      </c>
      <c r="AS17" s="10">
        <f t="shared" si="3"/>
        <v>1228</v>
      </c>
      <c r="AT17" s="10">
        <f t="shared" si="3"/>
        <v>1289</v>
      </c>
      <c r="AU17" s="10">
        <f t="shared" si="3"/>
        <v>1353</v>
      </c>
      <c r="AV17" s="10">
        <f t="shared" si="3"/>
        <v>1420</v>
      </c>
      <c r="AW17" s="10">
        <f t="shared" si="3"/>
        <v>1491</v>
      </c>
      <c r="AX17" s="10">
        <f t="shared" si="3"/>
        <v>1565</v>
      </c>
      <c r="AY17" s="10">
        <f t="shared" si="3"/>
        <v>1643</v>
      </c>
      <c r="AZ17" s="10">
        <f t="shared" si="3"/>
        <v>1725</v>
      </c>
      <c r="BA17" s="10">
        <f t="shared" si="3"/>
        <v>1811</v>
      </c>
      <c r="BB17" s="10">
        <f t="shared" si="3"/>
        <v>1901</v>
      </c>
      <c r="BC17" s="10">
        <f t="shared" si="3"/>
        <v>1996</v>
      </c>
      <c r="BD17" s="10">
        <f t="shared" si="3"/>
        <v>2095</v>
      </c>
      <c r="BE17" s="10">
        <f t="shared" si="3"/>
        <v>2199</v>
      </c>
      <c r="BF17" s="10">
        <f t="shared" si="3"/>
        <v>2308</v>
      </c>
      <c r="BG17" s="10">
        <f t="shared" si="3"/>
        <v>2423</v>
      </c>
      <c r="BH17" s="10">
        <f t="shared" si="3"/>
        <v>2544</v>
      </c>
      <c r="BI17" s="10">
        <f t="shared" si="3"/>
        <v>2671</v>
      </c>
      <c r="BJ17" s="10">
        <f t="shared" si="3"/>
        <v>2804</v>
      </c>
      <c r="BK17" s="10">
        <f t="shared" si="3"/>
        <v>2944</v>
      </c>
      <c r="BL17" s="10">
        <f t="shared" si="3"/>
        <v>3091</v>
      </c>
      <c r="BM17" s="10">
        <f t="shared" si="3"/>
        <v>3245</v>
      </c>
      <c r="BN17" s="10">
        <f t="shared" si="3"/>
        <v>3407</v>
      </c>
    </row>
    <row r="18" spans="2:66" x14ac:dyDescent="0.4">
      <c r="C18" t="s">
        <v>6</v>
      </c>
      <c r="D18" t="s">
        <v>7</v>
      </c>
      <c r="F18" s="9"/>
      <c r="G18" s="10">
        <v>100</v>
      </c>
      <c r="H18" s="10">
        <v>100</v>
      </c>
      <c r="I18" s="10">
        <v>101</v>
      </c>
      <c r="J18" s="10">
        <v>102</v>
      </c>
      <c r="K18" s="10">
        <v>103</v>
      </c>
      <c r="L18" s="10">
        <v>104</v>
      </c>
      <c r="M18" s="10">
        <v>105</v>
      </c>
      <c r="N18" s="10">
        <v>106</v>
      </c>
      <c r="O18" s="10">
        <v>107</v>
      </c>
      <c r="P18" s="10">
        <v>108</v>
      </c>
      <c r="Q18" s="10">
        <v>109</v>
      </c>
      <c r="R18" s="10">
        <v>110</v>
      </c>
      <c r="S18" s="10">
        <v>111</v>
      </c>
      <c r="T18" s="10">
        <v>112</v>
      </c>
      <c r="U18" s="10">
        <v>113</v>
      </c>
      <c r="V18" s="10">
        <v>114</v>
      </c>
      <c r="W18" s="10">
        <v>115</v>
      </c>
      <c r="X18" s="10">
        <v>116</v>
      </c>
      <c r="Y18" s="10">
        <v>117</v>
      </c>
      <c r="Z18" s="10">
        <v>118</v>
      </c>
      <c r="AA18" s="10">
        <v>119</v>
      </c>
      <c r="AB18" s="10">
        <v>120</v>
      </c>
      <c r="AC18" s="10">
        <v>121</v>
      </c>
      <c r="AD18" s="10">
        <v>122</v>
      </c>
      <c r="AE18" s="10">
        <v>123</v>
      </c>
      <c r="AF18" s="10">
        <v>124</v>
      </c>
      <c r="AG18" s="10">
        <v>125</v>
      </c>
      <c r="AH18" s="10">
        <v>126</v>
      </c>
      <c r="AI18" s="10">
        <v>127</v>
      </c>
      <c r="AJ18" s="10">
        <v>128</v>
      </c>
      <c r="AK18" s="10">
        <v>129</v>
      </c>
      <c r="AL18" s="10">
        <v>130</v>
      </c>
      <c r="AM18" s="10">
        <v>131</v>
      </c>
      <c r="AN18" s="10">
        <v>132</v>
      </c>
      <c r="AO18" s="10">
        <v>133</v>
      </c>
      <c r="AP18" s="10">
        <v>134</v>
      </c>
      <c r="AQ18" s="10">
        <v>135</v>
      </c>
      <c r="AR18" s="10">
        <v>136</v>
      </c>
      <c r="AS18" s="10">
        <v>137</v>
      </c>
      <c r="AT18" s="10">
        <v>138</v>
      </c>
      <c r="AU18" s="10">
        <v>139</v>
      </c>
      <c r="AV18" s="10">
        <v>140</v>
      </c>
      <c r="AW18" s="10">
        <v>141</v>
      </c>
      <c r="AX18" s="10">
        <v>142</v>
      </c>
      <c r="AY18" s="10">
        <v>143</v>
      </c>
      <c r="AZ18" s="10">
        <v>144</v>
      </c>
      <c r="BA18" s="10">
        <v>145</v>
      </c>
      <c r="BB18" s="10">
        <v>146</v>
      </c>
      <c r="BC18" s="10">
        <v>147</v>
      </c>
      <c r="BD18" s="10">
        <v>148</v>
      </c>
      <c r="BE18" s="10">
        <v>149</v>
      </c>
      <c r="BF18" s="10">
        <v>150</v>
      </c>
      <c r="BG18" s="10">
        <v>151</v>
      </c>
      <c r="BH18" s="10">
        <v>152</v>
      </c>
      <c r="BI18" s="10">
        <v>153</v>
      </c>
      <c r="BJ18" s="10">
        <v>154</v>
      </c>
      <c r="BK18" s="10">
        <v>155</v>
      </c>
      <c r="BL18" s="10">
        <v>156</v>
      </c>
      <c r="BM18" s="10">
        <v>157</v>
      </c>
      <c r="BN18" s="10">
        <v>158</v>
      </c>
    </row>
    <row r="19" spans="2:66" x14ac:dyDescent="0.4">
      <c r="C19" t="s">
        <v>8</v>
      </c>
      <c r="D19" t="s">
        <v>5</v>
      </c>
      <c r="F19" s="9"/>
      <c r="G19" s="10">
        <v>0</v>
      </c>
      <c r="H19" s="10">
        <f>G19+G17-H20</f>
        <v>160</v>
      </c>
      <c r="I19" s="10">
        <f t="shared" ref="I19:BN19" si="4">H19+H17-I20</f>
        <v>330</v>
      </c>
      <c r="J19" s="10">
        <f t="shared" si="4"/>
        <v>510</v>
      </c>
      <c r="K19" s="10">
        <f t="shared" si="4"/>
        <v>701</v>
      </c>
      <c r="L19" s="10">
        <f t="shared" si="4"/>
        <v>903</v>
      </c>
      <c r="M19" s="10">
        <f t="shared" si="4"/>
        <v>1117</v>
      </c>
      <c r="N19" s="10">
        <f t="shared" si="4"/>
        <v>1343</v>
      </c>
      <c r="O19" s="10">
        <f t="shared" si="4"/>
        <v>1582</v>
      </c>
      <c r="P19" s="10">
        <f t="shared" si="4"/>
        <v>1834</v>
      </c>
      <c r="Q19" s="10">
        <f t="shared" si="4"/>
        <v>2100</v>
      </c>
      <c r="R19" s="10">
        <f t="shared" si="4"/>
        <v>2381</v>
      </c>
      <c r="S19" s="10">
        <f t="shared" si="4"/>
        <v>2678</v>
      </c>
      <c r="T19" s="10">
        <f t="shared" si="4"/>
        <v>2991</v>
      </c>
      <c r="U19" s="10">
        <f t="shared" si="4"/>
        <v>3321</v>
      </c>
      <c r="V19" s="10">
        <f t="shared" si="4"/>
        <v>3669</v>
      </c>
      <c r="W19" s="10">
        <f t="shared" si="4"/>
        <v>4036</v>
      </c>
      <c r="X19" s="10">
        <f t="shared" si="4"/>
        <v>4423</v>
      </c>
      <c r="Y19" s="10">
        <f t="shared" si="4"/>
        <v>4831</v>
      </c>
      <c r="Z19" s="10">
        <f t="shared" si="4"/>
        <v>5261</v>
      </c>
      <c r="AA19" s="10">
        <f t="shared" si="4"/>
        <v>5714</v>
      </c>
      <c r="AB19" s="10">
        <f t="shared" si="4"/>
        <v>6191</v>
      </c>
      <c r="AC19" s="10">
        <f t="shared" si="4"/>
        <v>6693</v>
      </c>
      <c r="AD19" s="10">
        <f t="shared" si="4"/>
        <v>7222</v>
      </c>
      <c r="AE19" s="10">
        <f t="shared" si="4"/>
        <v>7779</v>
      </c>
      <c r="AF19" s="10">
        <f t="shared" si="4"/>
        <v>8365</v>
      </c>
      <c r="AG19" s="10">
        <f t="shared" si="4"/>
        <v>8982</v>
      </c>
      <c r="AH19" s="10">
        <f t="shared" si="4"/>
        <v>9631</v>
      </c>
      <c r="AI19" s="10">
        <f t="shared" si="4"/>
        <v>10314</v>
      </c>
      <c r="AJ19" s="10">
        <f t="shared" si="4"/>
        <v>11033</v>
      </c>
      <c r="AK19" s="10">
        <f t="shared" si="4"/>
        <v>11789</v>
      </c>
      <c r="AL19" s="10">
        <f t="shared" si="4"/>
        <v>12584</v>
      </c>
      <c r="AM19" s="10">
        <f t="shared" si="4"/>
        <v>13420</v>
      </c>
      <c r="AN19" s="10">
        <f t="shared" si="4"/>
        <v>14299</v>
      </c>
      <c r="AO19" s="10">
        <f t="shared" si="4"/>
        <v>15223</v>
      </c>
      <c r="AP19" s="10">
        <f t="shared" si="4"/>
        <v>16195</v>
      </c>
      <c r="AQ19" s="10">
        <f t="shared" si="4"/>
        <v>17217</v>
      </c>
      <c r="AR19" s="10">
        <f t="shared" si="4"/>
        <v>18292</v>
      </c>
      <c r="AS19" s="10">
        <f t="shared" si="4"/>
        <v>19422</v>
      </c>
      <c r="AT19" s="10">
        <f t="shared" si="4"/>
        <v>20610</v>
      </c>
      <c r="AU19" s="10">
        <f t="shared" si="4"/>
        <v>21859</v>
      </c>
      <c r="AV19" s="10">
        <f t="shared" si="4"/>
        <v>23172</v>
      </c>
      <c r="AW19" s="10">
        <f t="shared" si="4"/>
        <v>24552</v>
      </c>
      <c r="AX19" s="10">
        <f t="shared" si="4"/>
        <v>26003</v>
      </c>
      <c r="AY19" s="10">
        <f t="shared" si="4"/>
        <v>27528</v>
      </c>
      <c r="AZ19" s="10">
        <f t="shared" si="4"/>
        <v>29131</v>
      </c>
      <c r="BA19" s="10">
        <f t="shared" si="4"/>
        <v>30816</v>
      </c>
      <c r="BB19" s="10">
        <f t="shared" si="4"/>
        <v>32587</v>
      </c>
      <c r="BC19" s="10">
        <f t="shared" si="4"/>
        <v>34448</v>
      </c>
      <c r="BD19" s="10">
        <f t="shared" si="4"/>
        <v>36404</v>
      </c>
      <c r="BE19" s="10">
        <f t="shared" si="4"/>
        <v>38459</v>
      </c>
      <c r="BF19" s="10">
        <f t="shared" si="4"/>
        <v>40618</v>
      </c>
      <c r="BG19" s="10">
        <f t="shared" si="4"/>
        <v>42886</v>
      </c>
      <c r="BH19" s="10">
        <f t="shared" si="4"/>
        <v>45269</v>
      </c>
      <c r="BI19" s="10">
        <f t="shared" si="4"/>
        <v>47773</v>
      </c>
      <c r="BJ19" s="10">
        <f t="shared" si="4"/>
        <v>50404</v>
      </c>
      <c r="BK19" s="10">
        <f t="shared" si="4"/>
        <v>53168</v>
      </c>
      <c r="BL19" s="10">
        <f t="shared" si="4"/>
        <v>56072</v>
      </c>
      <c r="BM19" s="10">
        <f t="shared" si="4"/>
        <v>59123</v>
      </c>
      <c r="BN19" s="10">
        <f t="shared" si="4"/>
        <v>62328</v>
      </c>
    </row>
    <row r="20" spans="2:66" x14ac:dyDescent="0.4">
      <c r="C20" t="s">
        <v>9</v>
      </c>
      <c r="D20" t="s">
        <v>5</v>
      </c>
      <c r="F20" s="9"/>
      <c r="G20" s="10">
        <v>0</v>
      </c>
      <c r="H20" s="10">
        <v>40</v>
      </c>
      <c r="I20" s="10">
        <v>40</v>
      </c>
      <c r="J20" s="10">
        <v>40</v>
      </c>
      <c r="K20" s="10">
        <v>40</v>
      </c>
      <c r="L20" s="10">
        <v>40</v>
      </c>
      <c r="M20" s="10">
        <v>40</v>
      </c>
      <c r="N20" s="10">
        <v>40</v>
      </c>
      <c r="O20" s="10">
        <v>40</v>
      </c>
      <c r="P20" s="10">
        <v>40</v>
      </c>
      <c r="Q20" s="10">
        <v>40</v>
      </c>
      <c r="R20" s="10">
        <v>40</v>
      </c>
      <c r="S20" s="10">
        <v>40</v>
      </c>
      <c r="T20" s="10">
        <v>40</v>
      </c>
      <c r="U20" s="10">
        <v>40</v>
      </c>
      <c r="V20" s="10">
        <v>40</v>
      </c>
      <c r="W20" s="10">
        <v>40</v>
      </c>
      <c r="X20" s="10">
        <v>40</v>
      </c>
      <c r="Y20" s="10">
        <v>40</v>
      </c>
      <c r="Z20" s="10">
        <v>40</v>
      </c>
      <c r="AA20" s="10">
        <v>40</v>
      </c>
      <c r="AB20" s="10">
        <v>40</v>
      </c>
      <c r="AC20" s="10">
        <v>40</v>
      </c>
      <c r="AD20" s="10">
        <v>40</v>
      </c>
      <c r="AE20" s="10">
        <v>40</v>
      </c>
      <c r="AF20" s="10">
        <v>40</v>
      </c>
      <c r="AG20" s="10">
        <v>40</v>
      </c>
      <c r="AH20" s="10">
        <v>40</v>
      </c>
      <c r="AI20" s="10">
        <v>40</v>
      </c>
      <c r="AJ20" s="10">
        <v>40</v>
      </c>
      <c r="AK20" s="10">
        <v>40</v>
      </c>
      <c r="AL20" s="10">
        <v>40</v>
      </c>
      <c r="AM20" s="10">
        <v>40</v>
      </c>
      <c r="AN20" s="10">
        <v>40</v>
      </c>
      <c r="AO20" s="10">
        <v>40</v>
      </c>
      <c r="AP20" s="10">
        <v>40</v>
      </c>
      <c r="AQ20" s="10">
        <v>40</v>
      </c>
      <c r="AR20" s="10">
        <v>40</v>
      </c>
      <c r="AS20" s="10">
        <v>40</v>
      </c>
      <c r="AT20" s="10">
        <v>40</v>
      </c>
      <c r="AU20" s="10">
        <v>40</v>
      </c>
      <c r="AV20" s="10">
        <v>40</v>
      </c>
      <c r="AW20" s="10">
        <v>40</v>
      </c>
      <c r="AX20" s="10">
        <v>40</v>
      </c>
      <c r="AY20" s="10">
        <v>40</v>
      </c>
      <c r="AZ20" s="10">
        <v>40</v>
      </c>
      <c r="BA20" s="10">
        <v>40</v>
      </c>
      <c r="BB20" s="10">
        <v>40</v>
      </c>
      <c r="BC20" s="10">
        <v>40</v>
      </c>
      <c r="BD20" s="10">
        <v>40</v>
      </c>
      <c r="BE20" s="10">
        <v>40</v>
      </c>
      <c r="BF20" s="10">
        <v>40</v>
      </c>
      <c r="BG20" s="10">
        <v>40</v>
      </c>
      <c r="BH20" s="10">
        <v>40</v>
      </c>
      <c r="BI20" s="10">
        <v>40</v>
      </c>
      <c r="BJ20" s="10">
        <v>40</v>
      </c>
      <c r="BK20" s="10">
        <v>40</v>
      </c>
      <c r="BL20" s="10">
        <v>40</v>
      </c>
      <c r="BM20" s="10">
        <v>40</v>
      </c>
      <c r="BN20" s="10">
        <v>40</v>
      </c>
    </row>
    <row r="21" spans="2:66" x14ac:dyDescent="0.4">
      <c r="C21" t="s">
        <v>10</v>
      </c>
      <c r="D21" t="s">
        <v>7</v>
      </c>
      <c r="F21" s="9"/>
      <c r="G21" s="10">
        <v>4500</v>
      </c>
      <c r="H21" s="10">
        <v>4500</v>
      </c>
      <c r="I21" s="10">
        <v>4500</v>
      </c>
      <c r="J21" s="10">
        <v>4500</v>
      </c>
      <c r="K21" s="10">
        <v>4500</v>
      </c>
      <c r="L21" s="10">
        <v>4500</v>
      </c>
      <c r="M21" s="10">
        <v>4500</v>
      </c>
      <c r="N21" s="10">
        <v>4500</v>
      </c>
      <c r="O21" s="10">
        <v>4500</v>
      </c>
      <c r="P21" s="10">
        <v>4500</v>
      </c>
      <c r="Q21" s="10">
        <v>4500</v>
      </c>
      <c r="R21" s="10">
        <v>4500</v>
      </c>
      <c r="S21" s="10">
        <v>4500</v>
      </c>
      <c r="T21" s="10">
        <v>4500</v>
      </c>
      <c r="U21" s="10">
        <v>4500</v>
      </c>
      <c r="V21" s="10">
        <v>4500</v>
      </c>
      <c r="W21" s="10">
        <v>4500</v>
      </c>
      <c r="X21" s="10">
        <v>4500</v>
      </c>
      <c r="Y21" s="10">
        <v>4500</v>
      </c>
      <c r="Z21" s="10">
        <v>4500</v>
      </c>
      <c r="AA21" s="10">
        <v>4500</v>
      </c>
      <c r="AB21" s="10">
        <v>4500</v>
      </c>
      <c r="AC21" s="10">
        <v>4500</v>
      </c>
      <c r="AD21" s="10">
        <v>4500</v>
      </c>
      <c r="AE21" s="10">
        <v>4500</v>
      </c>
      <c r="AF21" s="10">
        <v>4500</v>
      </c>
      <c r="AG21" s="10">
        <v>4500</v>
      </c>
      <c r="AH21" s="10">
        <v>4500</v>
      </c>
      <c r="AI21" s="10">
        <v>4500</v>
      </c>
      <c r="AJ21" s="10">
        <v>4500</v>
      </c>
      <c r="AK21" s="10">
        <v>4500</v>
      </c>
      <c r="AL21" s="10">
        <v>4500</v>
      </c>
      <c r="AM21" s="10">
        <v>4500</v>
      </c>
      <c r="AN21" s="10">
        <v>4500</v>
      </c>
      <c r="AO21" s="10">
        <v>4500</v>
      </c>
      <c r="AP21" s="10">
        <v>4500</v>
      </c>
      <c r="AQ21" s="10">
        <v>4500</v>
      </c>
      <c r="AR21" s="10">
        <v>4500</v>
      </c>
      <c r="AS21" s="10">
        <v>4500</v>
      </c>
      <c r="AT21" s="10">
        <v>4500</v>
      </c>
      <c r="AU21" s="10">
        <v>4500</v>
      </c>
      <c r="AV21" s="10">
        <v>4500</v>
      </c>
      <c r="AW21" s="10">
        <v>4500</v>
      </c>
      <c r="AX21" s="10">
        <v>4500</v>
      </c>
      <c r="AY21" s="10">
        <v>4500</v>
      </c>
      <c r="AZ21" s="10">
        <v>4500</v>
      </c>
      <c r="BA21" s="10">
        <v>4500</v>
      </c>
      <c r="BB21" s="10">
        <v>4500</v>
      </c>
      <c r="BC21" s="10">
        <v>4500</v>
      </c>
      <c r="BD21" s="10">
        <v>4500</v>
      </c>
      <c r="BE21" s="10">
        <v>4500</v>
      </c>
      <c r="BF21" s="10">
        <v>4500</v>
      </c>
      <c r="BG21" s="10">
        <v>4500</v>
      </c>
      <c r="BH21" s="10">
        <v>4500</v>
      </c>
      <c r="BI21" s="10">
        <v>4500</v>
      </c>
      <c r="BJ21" s="10">
        <v>4500</v>
      </c>
      <c r="BK21" s="10">
        <v>4500</v>
      </c>
      <c r="BL21" s="10">
        <v>4500</v>
      </c>
      <c r="BM21" s="10">
        <v>4500</v>
      </c>
      <c r="BN21" s="10">
        <v>4500</v>
      </c>
    </row>
    <row r="22" spans="2:66" x14ac:dyDescent="0.4">
      <c r="C22" t="s">
        <v>11</v>
      </c>
      <c r="D22" t="s">
        <v>7</v>
      </c>
      <c r="F22" s="9"/>
      <c r="G22" s="10">
        <f>(G17+G19)*G21</f>
        <v>900000</v>
      </c>
      <c r="H22" s="10">
        <f>(H17+H19)*H21</f>
        <v>1665000</v>
      </c>
      <c r="I22" s="10">
        <f t="shared" ref="I22:BN22" si="5">(I17+I19)*I21</f>
        <v>2475000</v>
      </c>
      <c r="J22" s="10">
        <f t="shared" si="5"/>
        <v>3334500</v>
      </c>
      <c r="K22" s="10">
        <f t="shared" si="5"/>
        <v>4243500</v>
      </c>
      <c r="L22" s="10">
        <f t="shared" si="5"/>
        <v>5206500</v>
      </c>
      <c r="M22" s="10">
        <f t="shared" si="5"/>
        <v>6223500</v>
      </c>
      <c r="N22" s="10">
        <f t="shared" si="5"/>
        <v>7299000</v>
      </c>
      <c r="O22" s="10">
        <f t="shared" si="5"/>
        <v>8433000</v>
      </c>
      <c r="P22" s="10">
        <f t="shared" si="5"/>
        <v>9630000</v>
      </c>
      <c r="Q22" s="10">
        <f t="shared" si="5"/>
        <v>10894500</v>
      </c>
      <c r="R22" s="10">
        <f t="shared" si="5"/>
        <v>12231000</v>
      </c>
      <c r="S22" s="10">
        <f t="shared" si="5"/>
        <v>13639500</v>
      </c>
      <c r="T22" s="10">
        <f t="shared" si="5"/>
        <v>15124500</v>
      </c>
      <c r="U22" s="10">
        <f t="shared" si="5"/>
        <v>16690500</v>
      </c>
      <c r="V22" s="10">
        <f t="shared" si="5"/>
        <v>18342000</v>
      </c>
      <c r="W22" s="10">
        <f t="shared" si="5"/>
        <v>20083500</v>
      </c>
      <c r="X22" s="10">
        <f t="shared" si="5"/>
        <v>21919500</v>
      </c>
      <c r="Y22" s="10">
        <f t="shared" si="5"/>
        <v>23854500</v>
      </c>
      <c r="Z22" s="10">
        <f t="shared" si="5"/>
        <v>25893000</v>
      </c>
      <c r="AA22" s="10">
        <f t="shared" si="5"/>
        <v>28039500</v>
      </c>
      <c r="AB22" s="10">
        <f t="shared" si="5"/>
        <v>30298500</v>
      </c>
      <c r="AC22" s="10">
        <f t="shared" si="5"/>
        <v>32679000</v>
      </c>
      <c r="AD22" s="10">
        <f t="shared" si="5"/>
        <v>35185500</v>
      </c>
      <c r="AE22" s="10">
        <f t="shared" si="5"/>
        <v>37822500</v>
      </c>
      <c r="AF22" s="10">
        <f t="shared" si="5"/>
        <v>40599000</v>
      </c>
      <c r="AG22" s="10">
        <f t="shared" si="5"/>
        <v>43519500</v>
      </c>
      <c r="AH22" s="10">
        <f t="shared" si="5"/>
        <v>46593000</v>
      </c>
      <c r="AI22" s="10">
        <f t="shared" si="5"/>
        <v>49828500</v>
      </c>
      <c r="AJ22" s="10">
        <f t="shared" si="5"/>
        <v>53230500</v>
      </c>
      <c r="AK22" s="10">
        <f t="shared" si="5"/>
        <v>56808000</v>
      </c>
      <c r="AL22" s="10">
        <f t="shared" si="5"/>
        <v>60570000</v>
      </c>
      <c r="AM22" s="10">
        <f t="shared" si="5"/>
        <v>64525500</v>
      </c>
      <c r="AN22" s="10">
        <f t="shared" si="5"/>
        <v>68683500</v>
      </c>
      <c r="AO22" s="10">
        <f t="shared" si="5"/>
        <v>73057500</v>
      </c>
      <c r="AP22" s="10">
        <f t="shared" si="5"/>
        <v>77656500</v>
      </c>
      <c r="AQ22" s="10">
        <f t="shared" si="5"/>
        <v>82494000</v>
      </c>
      <c r="AR22" s="10">
        <f t="shared" si="5"/>
        <v>87579000</v>
      </c>
      <c r="AS22" s="10">
        <f t="shared" si="5"/>
        <v>92925000</v>
      </c>
      <c r="AT22" s="10">
        <f t="shared" si="5"/>
        <v>98545500</v>
      </c>
      <c r="AU22" s="10">
        <f t="shared" si="5"/>
        <v>104454000</v>
      </c>
      <c r="AV22" s="10">
        <f t="shared" si="5"/>
        <v>110664000</v>
      </c>
      <c r="AW22" s="10">
        <f t="shared" si="5"/>
        <v>117193500</v>
      </c>
      <c r="AX22" s="10">
        <f t="shared" si="5"/>
        <v>124056000</v>
      </c>
      <c r="AY22" s="10">
        <f t="shared" si="5"/>
        <v>131269500</v>
      </c>
      <c r="AZ22" s="10">
        <f t="shared" si="5"/>
        <v>138852000</v>
      </c>
      <c r="BA22" s="10">
        <f t="shared" si="5"/>
        <v>146821500</v>
      </c>
      <c r="BB22" s="10">
        <f t="shared" si="5"/>
        <v>155196000</v>
      </c>
      <c r="BC22" s="10">
        <f t="shared" si="5"/>
        <v>163998000</v>
      </c>
      <c r="BD22" s="10">
        <f t="shared" si="5"/>
        <v>173245500</v>
      </c>
      <c r="BE22" s="10">
        <f t="shared" si="5"/>
        <v>182961000</v>
      </c>
      <c r="BF22" s="10">
        <f t="shared" si="5"/>
        <v>193167000</v>
      </c>
      <c r="BG22" s="10">
        <f t="shared" si="5"/>
        <v>203890500</v>
      </c>
      <c r="BH22" s="10">
        <f t="shared" si="5"/>
        <v>215158500</v>
      </c>
      <c r="BI22" s="10">
        <f t="shared" si="5"/>
        <v>226998000</v>
      </c>
      <c r="BJ22" s="10">
        <f t="shared" si="5"/>
        <v>239436000</v>
      </c>
      <c r="BK22" s="10">
        <f t="shared" si="5"/>
        <v>252504000</v>
      </c>
      <c r="BL22" s="10">
        <f t="shared" si="5"/>
        <v>266233500</v>
      </c>
      <c r="BM22" s="10">
        <f t="shared" si="5"/>
        <v>280656000</v>
      </c>
      <c r="BN22" s="10">
        <f t="shared" si="5"/>
        <v>295807500</v>
      </c>
    </row>
    <row r="23" spans="2:66" x14ac:dyDescent="0.4">
      <c r="F23" s="9"/>
    </row>
    <row r="24" spans="2:66" x14ac:dyDescent="0.4">
      <c r="B24" t="s">
        <v>13</v>
      </c>
      <c r="F24" s="9"/>
    </row>
    <row r="25" spans="2:66" x14ac:dyDescent="0.4">
      <c r="C25" t="s">
        <v>4</v>
      </c>
      <c r="D25" t="s">
        <v>5</v>
      </c>
      <c r="F25" s="9"/>
      <c r="G25" s="10">
        <v>50</v>
      </c>
      <c r="H25" s="10">
        <f>INT(G25*1.05)</f>
        <v>52</v>
      </c>
      <c r="I25" s="10">
        <f t="shared" ref="I25:BN25" si="6">INT(H25*1.05)</f>
        <v>54</v>
      </c>
      <c r="J25" s="10">
        <f t="shared" si="6"/>
        <v>56</v>
      </c>
      <c r="K25" s="10">
        <f t="shared" si="6"/>
        <v>58</v>
      </c>
      <c r="L25" s="10">
        <f t="shared" si="6"/>
        <v>60</v>
      </c>
      <c r="M25" s="10">
        <f t="shared" si="6"/>
        <v>63</v>
      </c>
      <c r="N25" s="10">
        <f t="shared" si="6"/>
        <v>66</v>
      </c>
      <c r="O25" s="10">
        <f t="shared" si="6"/>
        <v>69</v>
      </c>
      <c r="P25" s="10">
        <f t="shared" si="6"/>
        <v>72</v>
      </c>
      <c r="Q25" s="10">
        <f t="shared" si="6"/>
        <v>75</v>
      </c>
      <c r="R25" s="10">
        <f t="shared" si="6"/>
        <v>78</v>
      </c>
      <c r="S25" s="10">
        <f t="shared" si="6"/>
        <v>81</v>
      </c>
      <c r="T25" s="10">
        <f t="shared" si="6"/>
        <v>85</v>
      </c>
      <c r="U25" s="10">
        <f t="shared" si="6"/>
        <v>89</v>
      </c>
      <c r="V25" s="10">
        <f t="shared" si="6"/>
        <v>93</v>
      </c>
      <c r="W25" s="10">
        <f t="shared" si="6"/>
        <v>97</v>
      </c>
      <c r="X25" s="10">
        <f t="shared" si="6"/>
        <v>101</v>
      </c>
      <c r="Y25" s="10">
        <f t="shared" si="6"/>
        <v>106</v>
      </c>
      <c r="Z25" s="10">
        <f t="shared" si="6"/>
        <v>111</v>
      </c>
      <c r="AA25" s="10">
        <f t="shared" si="6"/>
        <v>116</v>
      </c>
      <c r="AB25" s="10">
        <f t="shared" si="6"/>
        <v>121</v>
      </c>
      <c r="AC25" s="10">
        <f t="shared" si="6"/>
        <v>127</v>
      </c>
      <c r="AD25" s="10">
        <f t="shared" si="6"/>
        <v>133</v>
      </c>
      <c r="AE25" s="10">
        <f t="shared" si="6"/>
        <v>139</v>
      </c>
      <c r="AF25" s="10">
        <f t="shared" si="6"/>
        <v>145</v>
      </c>
      <c r="AG25" s="10">
        <f t="shared" si="6"/>
        <v>152</v>
      </c>
      <c r="AH25" s="10">
        <f t="shared" si="6"/>
        <v>159</v>
      </c>
      <c r="AI25" s="10">
        <f t="shared" si="6"/>
        <v>166</v>
      </c>
      <c r="AJ25" s="10">
        <f t="shared" si="6"/>
        <v>174</v>
      </c>
      <c r="AK25" s="10">
        <f t="shared" si="6"/>
        <v>182</v>
      </c>
      <c r="AL25" s="10">
        <f t="shared" si="6"/>
        <v>191</v>
      </c>
      <c r="AM25" s="10">
        <f t="shared" si="6"/>
        <v>200</v>
      </c>
      <c r="AN25" s="10">
        <f t="shared" si="6"/>
        <v>210</v>
      </c>
      <c r="AO25" s="10">
        <f t="shared" si="6"/>
        <v>220</v>
      </c>
      <c r="AP25" s="10">
        <f t="shared" si="6"/>
        <v>231</v>
      </c>
      <c r="AQ25" s="10">
        <f t="shared" si="6"/>
        <v>242</v>
      </c>
      <c r="AR25" s="10">
        <f t="shared" si="6"/>
        <v>254</v>
      </c>
      <c r="AS25" s="10">
        <f t="shared" si="6"/>
        <v>266</v>
      </c>
      <c r="AT25" s="10">
        <f t="shared" si="6"/>
        <v>279</v>
      </c>
      <c r="AU25" s="10">
        <f t="shared" si="6"/>
        <v>292</v>
      </c>
      <c r="AV25" s="10">
        <f t="shared" si="6"/>
        <v>306</v>
      </c>
      <c r="AW25" s="10">
        <f t="shared" si="6"/>
        <v>321</v>
      </c>
      <c r="AX25" s="10">
        <f t="shared" si="6"/>
        <v>337</v>
      </c>
      <c r="AY25" s="10">
        <f t="shared" si="6"/>
        <v>353</v>
      </c>
      <c r="AZ25" s="10">
        <f t="shared" si="6"/>
        <v>370</v>
      </c>
      <c r="BA25" s="10">
        <f t="shared" si="6"/>
        <v>388</v>
      </c>
      <c r="BB25" s="10">
        <f t="shared" si="6"/>
        <v>407</v>
      </c>
      <c r="BC25" s="10">
        <f t="shared" si="6"/>
        <v>427</v>
      </c>
      <c r="BD25" s="10">
        <f t="shared" si="6"/>
        <v>448</v>
      </c>
      <c r="BE25" s="10">
        <f t="shared" si="6"/>
        <v>470</v>
      </c>
      <c r="BF25" s="10">
        <f t="shared" si="6"/>
        <v>493</v>
      </c>
      <c r="BG25" s="10">
        <f t="shared" si="6"/>
        <v>517</v>
      </c>
      <c r="BH25" s="10">
        <f t="shared" si="6"/>
        <v>542</v>
      </c>
      <c r="BI25" s="10">
        <f t="shared" si="6"/>
        <v>569</v>
      </c>
      <c r="BJ25" s="10">
        <f t="shared" si="6"/>
        <v>597</v>
      </c>
      <c r="BK25" s="10">
        <f t="shared" si="6"/>
        <v>626</v>
      </c>
      <c r="BL25" s="10">
        <f t="shared" si="6"/>
        <v>657</v>
      </c>
      <c r="BM25" s="10">
        <f t="shared" si="6"/>
        <v>689</v>
      </c>
      <c r="BN25" s="10">
        <f t="shared" si="6"/>
        <v>723</v>
      </c>
    </row>
    <row r="26" spans="2:66" x14ac:dyDescent="0.4">
      <c r="C26" t="s">
        <v>6</v>
      </c>
      <c r="D26" t="s">
        <v>7</v>
      </c>
      <c r="F26" s="9"/>
      <c r="G26" s="10">
        <v>150</v>
      </c>
      <c r="H26" s="10">
        <v>150</v>
      </c>
      <c r="I26" s="10">
        <v>151</v>
      </c>
      <c r="J26" s="10">
        <v>152</v>
      </c>
      <c r="K26" s="10">
        <v>153</v>
      </c>
      <c r="L26" s="10">
        <v>154</v>
      </c>
      <c r="M26" s="10">
        <v>155</v>
      </c>
      <c r="N26" s="10">
        <v>156</v>
      </c>
      <c r="O26" s="10">
        <v>157</v>
      </c>
      <c r="P26" s="10">
        <v>158</v>
      </c>
      <c r="Q26" s="10">
        <v>159</v>
      </c>
      <c r="R26" s="10">
        <v>160</v>
      </c>
      <c r="S26" s="10">
        <v>161</v>
      </c>
      <c r="T26" s="10">
        <v>162</v>
      </c>
      <c r="U26" s="10">
        <v>163</v>
      </c>
      <c r="V26" s="10">
        <v>164</v>
      </c>
      <c r="W26" s="10">
        <v>165</v>
      </c>
      <c r="X26" s="10">
        <v>166</v>
      </c>
      <c r="Y26" s="10">
        <v>167</v>
      </c>
      <c r="Z26" s="10">
        <v>168</v>
      </c>
      <c r="AA26" s="10">
        <v>169</v>
      </c>
      <c r="AB26" s="10">
        <v>170</v>
      </c>
      <c r="AC26" s="10">
        <v>171</v>
      </c>
      <c r="AD26" s="10">
        <v>172</v>
      </c>
      <c r="AE26" s="10">
        <v>173</v>
      </c>
      <c r="AF26" s="10">
        <v>174</v>
      </c>
      <c r="AG26" s="10">
        <v>175</v>
      </c>
      <c r="AH26" s="10">
        <v>176</v>
      </c>
      <c r="AI26" s="10">
        <v>177</v>
      </c>
      <c r="AJ26" s="10">
        <v>178</v>
      </c>
      <c r="AK26" s="10">
        <v>179</v>
      </c>
      <c r="AL26" s="10">
        <v>180</v>
      </c>
      <c r="AM26" s="10">
        <v>181</v>
      </c>
      <c r="AN26" s="10">
        <v>182</v>
      </c>
      <c r="AO26" s="10">
        <v>183</v>
      </c>
      <c r="AP26" s="10">
        <v>184</v>
      </c>
      <c r="AQ26" s="10">
        <v>185</v>
      </c>
      <c r="AR26" s="10">
        <v>186</v>
      </c>
      <c r="AS26" s="10">
        <v>187</v>
      </c>
      <c r="AT26" s="10">
        <v>188</v>
      </c>
      <c r="AU26" s="10">
        <v>189</v>
      </c>
      <c r="AV26" s="10">
        <v>190</v>
      </c>
      <c r="AW26" s="10">
        <v>191</v>
      </c>
      <c r="AX26" s="10">
        <v>192</v>
      </c>
      <c r="AY26" s="10">
        <v>193</v>
      </c>
      <c r="AZ26" s="10">
        <v>194</v>
      </c>
      <c r="BA26" s="10">
        <v>195</v>
      </c>
      <c r="BB26" s="10">
        <v>196</v>
      </c>
      <c r="BC26" s="10">
        <v>197</v>
      </c>
      <c r="BD26" s="10">
        <v>198</v>
      </c>
      <c r="BE26" s="10">
        <v>199</v>
      </c>
      <c r="BF26" s="10">
        <v>200</v>
      </c>
      <c r="BG26" s="10">
        <v>201</v>
      </c>
      <c r="BH26" s="10">
        <v>202</v>
      </c>
      <c r="BI26" s="10">
        <v>203</v>
      </c>
      <c r="BJ26" s="10">
        <v>204</v>
      </c>
      <c r="BK26" s="10">
        <v>205</v>
      </c>
      <c r="BL26" s="10">
        <v>206</v>
      </c>
      <c r="BM26" s="10">
        <v>207</v>
      </c>
      <c r="BN26" s="10">
        <v>208</v>
      </c>
    </row>
    <row r="27" spans="2:66" x14ac:dyDescent="0.4">
      <c r="C27" t="s">
        <v>8</v>
      </c>
      <c r="D27" t="s">
        <v>5</v>
      </c>
      <c r="F27" s="9"/>
      <c r="G27" s="10">
        <v>0</v>
      </c>
      <c r="H27" s="10">
        <f>G27+G25-H28</f>
        <v>30</v>
      </c>
      <c r="I27" s="10">
        <f t="shared" ref="I27:BN27" si="7">H27+H25-I28</f>
        <v>62</v>
      </c>
      <c r="J27" s="10">
        <f t="shared" si="7"/>
        <v>96</v>
      </c>
      <c r="K27" s="10">
        <f t="shared" si="7"/>
        <v>132</v>
      </c>
      <c r="L27" s="10">
        <f t="shared" si="7"/>
        <v>170</v>
      </c>
      <c r="M27" s="10">
        <f t="shared" si="7"/>
        <v>210</v>
      </c>
      <c r="N27" s="10">
        <f t="shared" si="7"/>
        <v>253</v>
      </c>
      <c r="O27" s="10">
        <f t="shared" si="7"/>
        <v>299</v>
      </c>
      <c r="P27" s="10">
        <f t="shared" si="7"/>
        <v>348</v>
      </c>
      <c r="Q27" s="10">
        <f t="shared" si="7"/>
        <v>400</v>
      </c>
      <c r="R27" s="10">
        <f t="shared" si="7"/>
        <v>455</v>
      </c>
      <c r="S27" s="10">
        <f t="shared" si="7"/>
        <v>513</v>
      </c>
      <c r="T27" s="10">
        <f t="shared" si="7"/>
        <v>574</v>
      </c>
      <c r="U27" s="10">
        <f t="shared" si="7"/>
        <v>639</v>
      </c>
      <c r="V27" s="10">
        <f t="shared" si="7"/>
        <v>708</v>
      </c>
      <c r="W27" s="10">
        <f t="shared" si="7"/>
        <v>781</v>
      </c>
      <c r="X27" s="10">
        <f t="shared" si="7"/>
        <v>858</v>
      </c>
      <c r="Y27" s="10">
        <f t="shared" si="7"/>
        <v>939</v>
      </c>
      <c r="Z27" s="10">
        <f t="shared" si="7"/>
        <v>1025</v>
      </c>
      <c r="AA27" s="10">
        <f t="shared" si="7"/>
        <v>1116</v>
      </c>
      <c r="AB27" s="10">
        <f t="shared" si="7"/>
        <v>1212</v>
      </c>
      <c r="AC27" s="10">
        <f t="shared" si="7"/>
        <v>1313</v>
      </c>
      <c r="AD27" s="10">
        <f t="shared" si="7"/>
        <v>1420</v>
      </c>
      <c r="AE27" s="10">
        <f t="shared" si="7"/>
        <v>1533</v>
      </c>
      <c r="AF27" s="10">
        <f t="shared" si="7"/>
        <v>1652</v>
      </c>
      <c r="AG27" s="10">
        <f t="shared" si="7"/>
        <v>1777</v>
      </c>
      <c r="AH27" s="10">
        <f t="shared" si="7"/>
        <v>1909</v>
      </c>
      <c r="AI27" s="10">
        <f t="shared" si="7"/>
        <v>2048</v>
      </c>
      <c r="AJ27" s="10">
        <f t="shared" si="7"/>
        <v>2194</v>
      </c>
      <c r="AK27" s="10">
        <f t="shared" si="7"/>
        <v>2348</v>
      </c>
      <c r="AL27" s="10">
        <f t="shared" si="7"/>
        <v>2510</v>
      </c>
      <c r="AM27" s="10">
        <f t="shared" si="7"/>
        <v>2681</v>
      </c>
      <c r="AN27" s="10">
        <f t="shared" si="7"/>
        <v>2861</v>
      </c>
      <c r="AO27" s="10">
        <f t="shared" si="7"/>
        <v>3051</v>
      </c>
      <c r="AP27" s="10">
        <f t="shared" si="7"/>
        <v>3251</v>
      </c>
      <c r="AQ27" s="10">
        <f t="shared" si="7"/>
        <v>3462</v>
      </c>
      <c r="AR27" s="10">
        <f t="shared" si="7"/>
        <v>3684</v>
      </c>
      <c r="AS27" s="10">
        <f t="shared" si="7"/>
        <v>3918</v>
      </c>
      <c r="AT27" s="10">
        <f t="shared" si="7"/>
        <v>4164</v>
      </c>
      <c r="AU27" s="10">
        <f t="shared" si="7"/>
        <v>4423</v>
      </c>
      <c r="AV27" s="10">
        <f t="shared" si="7"/>
        <v>4695</v>
      </c>
      <c r="AW27" s="10">
        <f t="shared" si="7"/>
        <v>4981</v>
      </c>
      <c r="AX27" s="10">
        <f t="shared" si="7"/>
        <v>5282</v>
      </c>
      <c r="AY27" s="10">
        <f t="shared" si="7"/>
        <v>5599</v>
      </c>
      <c r="AZ27" s="10">
        <f t="shared" si="7"/>
        <v>5932</v>
      </c>
      <c r="BA27" s="10">
        <f t="shared" si="7"/>
        <v>6282</v>
      </c>
      <c r="BB27" s="10">
        <f t="shared" si="7"/>
        <v>6650</v>
      </c>
      <c r="BC27" s="10">
        <f t="shared" si="7"/>
        <v>7037</v>
      </c>
      <c r="BD27" s="10">
        <f t="shared" si="7"/>
        <v>7444</v>
      </c>
      <c r="BE27" s="10">
        <f t="shared" si="7"/>
        <v>7872</v>
      </c>
      <c r="BF27" s="10">
        <f t="shared" si="7"/>
        <v>8322</v>
      </c>
      <c r="BG27" s="10">
        <f t="shared" si="7"/>
        <v>8795</v>
      </c>
      <c r="BH27" s="10">
        <f t="shared" si="7"/>
        <v>9292</v>
      </c>
      <c r="BI27" s="10">
        <f t="shared" si="7"/>
        <v>9814</v>
      </c>
      <c r="BJ27" s="10">
        <f t="shared" si="7"/>
        <v>10363</v>
      </c>
      <c r="BK27" s="10">
        <f t="shared" si="7"/>
        <v>10940</v>
      </c>
      <c r="BL27" s="10">
        <f t="shared" si="7"/>
        <v>11546</v>
      </c>
      <c r="BM27" s="10">
        <f t="shared" si="7"/>
        <v>12183</v>
      </c>
      <c r="BN27" s="10">
        <f t="shared" si="7"/>
        <v>12852</v>
      </c>
    </row>
    <row r="28" spans="2:66" x14ac:dyDescent="0.4">
      <c r="C28" t="s">
        <v>9</v>
      </c>
      <c r="D28" t="s">
        <v>5</v>
      </c>
      <c r="F28" s="9"/>
      <c r="G28" s="10">
        <v>0</v>
      </c>
      <c r="H28" s="10">
        <v>20</v>
      </c>
      <c r="I28" s="10">
        <v>20</v>
      </c>
      <c r="J28" s="10">
        <v>20</v>
      </c>
      <c r="K28" s="10">
        <v>20</v>
      </c>
      <c r="L28" s="10">
        <v>20</v>
      </c>
      <c r="M28" s="10">
        <v>20</v>
      </c>
      <c r="N28" s="10">
        <v>20</v>
      </c>
      <c r="O28" s="10">
        <v>20</v>
      </c>
      <c r="P28" s="10">
        <v>20</v>
      </c>
      <c r="Q28" s="10">
        <v>20</v>
      </c>
      <c r="R28" s="10">
        <v>20</v>
      </c>
      <c r="S28" s="10">
        <v>20</v>
      </c>
      <c r="T28" s="10">
        <v>20</v>
      </c>
      <c r="U28" s="10">
        <v>20</v>
      </c>
      <c r="V28" s="10">
        <v>20</v>
      </c>
      <c r="W28" s="10">
        <v>20</v>
      </c>
      <c r="X28" s="10">
        <v>20</v>
      </c>
      <c r="Y28" s="10">
        <v>20</v>
      </c>
      <c r="Z28" s="10">
        <v>20</v>
      </c>
      <c r="AA28" s="10">
        <v>20</v>
      </c>
      <c r="AB28" s="10">
        <v>20</v>
      </c>
      <c r="AC28" s="10">
        <v>20</v>
      </c>
      <c r="AD28" s="10">
        <v>20</v>
      </c>
      <c r="AE28" s="10">
        <v>20</v>
      </c>
      <c r="AF28" s="10">
        <v>20</v>
      </c>
      <c r="AG28" s="10">
        <v>20</v>
      </c>
      <c r="AH28" s="10">
        <v>20</v>
      </c>
      <c r="AI28" s="10">
        <v>20</v>
      </c>
      <c r="AJ28" s="10">
        <v>20</v>
      </c>
      <c r="AK28" s="10">
        <v>20</v>
      </c>
      <c r="AL28" s="10">
        <v>20</v>
      </c>
      <c r="AM28" s="10">
        <v>20</v>
      </c>
      <c r="AN28" s="10">
        <v>20</v>
      </c>
      <c r="AO28" s="10">
        <v>20</v>
      </c>
      <c r="AP28" s="10">
        <v>20</v>
      </c>
      <c r="AQ28" s="10">
        <v>20</v>
      </c>
      <c r="AR28" s="10">
        <v>20</v>
      </c>
      <c r="AS28" s="10">
        <v>20</v>
      </c>
      <c r="AT28" s="10">
        <v>20</v>
      </c>
      <c r="AU28" s="10">
        <v>20</v>
      </c>
      <c r="AV28" s="10">
        <v>20</v>
      </c>
      <c r="AW28" s="10">
        <v>20</v>
      </c>
      <c r="AX28" s="10">
        <v>20</v>
      </c>
      <c r="AY28" s="10">
        <v>20</v>
      </c>
      <c r="AZ28" s="10">
        <v>20</v>
      </c>
      <c r="BA28" s="10">
        <v>20</v>
      </c>
      <c r="BB28" s="10">
        <v>20</v>
      </c>
      <c r="BC28" s="10">
        <v>20</v>
      </c>
      <c r="BD28" s="10">
        <v>20</v>
      </c>
      <c r="BE28" s="10">
        <v>20</v>
      </c>
      <c r="BF28" s="10">
        <v>20</v>
      </c>
      <c r="BG28" s="10">
        <v>20</v>
      </c>
      <c r="BH28" s="10">
        <v>20</v>
      </c>
      <c r="BI28" s="10">
        <v>20</v>
      </c>
      <c r="BJ28" s="10">
        <v>20</v>
      </c>
      <c r="BK28" s="10">
        <v>20</v>
      </c>
      <c r="BL28" s="10">
        <v>20</v>
      </c>
      <c r="BM28" s="10">
        <v>20</v>
      </c>
      <c r="BN28" s="10">
        <v>20</v>
      </c>
    </row>
    <row r="29" spans="2:66" x14ac:dyDescent="0.4">
      <c r="C29" t="s">
        <v>10</v>
      </c>
      <c r="D29" t="s">
        <v>7</v>
      </c>
      <c r="F29" s="9"/>
      <c r="G29" s="10">
        <v>4000</v>
      </c>
      <c r="H29" s="10">
        <v>4000</v>
      </c>
      <c r="I29" s="10">
        <v>4000</v>
      </c>
      <c r="J29" s="10">
        <v>4000</v>
      </c>
      <c r="K29" s="10">
        <v>4000</v>
      </c>
      <c r="L29" s="10">
        <v>4000</v>
      </c>
      <c r="M29" s="10">
        <v>4000</v>
      </c>
      <c r="N29" s="10">
        <v>4000</v>
      </c>
      <c r="O29" s="10">
        <v>4000</v>
      </c>
      <c r="P29" s="10">
        <v>4000</v>
      </c>
      <c r="Q29" s="10">
        <v>4000</v>
      </c>
      <c r="R29" s="10">
        <v>4000</v>
      </c>
      <c r="S29" s="10">
        <v>4000</v>
      </c>
      <c r="T29" s="10">
        <v>4000</v>
      </c>
      <c r="U29" s="10">
        <v>4000</v>
      </c>
      <c r="V29" s="10">
        <v>4000</v>
      </c>
      <c r="W29" s="10">
        <v>4000</v>
      </c>
      <c r="X29" s="10">
        <v>4000</v>
      </c>
      <c r="Y29" s="10">
        <v>4000</v>
      </c>
      <c r="Z29" s="10">
        <v>4000</v>
      </c>
      <c r="AA29" s="10">
        <v>4000</v>
      </c>
      <c r="AB29" s="10">
        <v>4000</v>
      </c>
      <c r="AC29" s="10">
        <v>4000</v>
      </c>
      <c r="AD29" s="10">
        <v>4000</v>
      </c>
      <c r="AE29" s="10">
        <v>4000</v>
      </c>
      <c r="AF29" s="10">
        <v>4000</v>
      </c>
      <c r="AG29" s="10">
        <v>4000</v>
      </c>
      <c r="AH29" s="10">
        <v>4000</v>
      </c>
      <c r="AI29" s="10">
        <v>4000</v>
      </c>
      <c r="AJ29" s="10">
        <v>4000</v>
      </c>
      <c r="AK29" s="10">
        <v>4000</v>
      </c>
      <c r="AL29" s="10">
        <v>4000</v>
      </c>
      <c r="AM29" s="10">
        <v>4000</v>
      </c>
      <c r="AN29" s="10">
        <v>4000</v>
      </c>
      <c r="AO29" s="10">
        <v>4000</v>
      </c>
      <c r="AP29" s="10">
        <v>4000</v>
      </c>
      <c r="AQ29" s="10">
        <v>4000</v>
      </c>
      <c r="AR29" s="10">
        <v>4000</v>
      </c>
      <c r="AS29" s="10">
        <v>4000</v>
      </c>
      <c r="AT29" s="10">
        <v>4000</v>
      </c>
      <c r="AU29" s="10">
        <v>4000</v>
      </c>
      <c r="AV29" s="10">
        <v>4000</v>
      </c>
      <c r="AW29" s="10">
        <v>4000</v>
      </c>
      <c r="AX29" s="10">
        <v>4000</v>
      </c>
      <c r="AY29" s="10">
        <v>4000</v>
      </c>
      <c r="AZ29" s="10">
        <v>4000</v>
      </c>
      <c r="BA29" s="10">
        <v>4000</v>
      </c>
      <c r="BB29" s="10">
        <v>4000</v>
      </c>
      <c r="BC29" s="10">
        <v>4000</v>
      </c>
      <c r="BD29" s="10">
        <v>4000</v>
      </c>
      <c r="BE29" s="10">
        <v>4000</v>
      </c>
      <c r="BF29" s="10">
        <v>4000</v>
      </c>
      <c r="BG29" s="10">
        <v>4000</v>
      </c>
      <c r="BH29" s="10">
        <v>4000</v>
      </c>
      <c r="BI29" s="10">
        <v>4000</v>
      </c>
      <c r="BJ29" s="10">
        <v>4000</v>
      </c>
      <c r="BK29" s="10">
        <v>4000</v>
      </c>
      <c r="BL29" s="10">
        <v>4000</v>
      </c>
      <c r="BM29" s="10">
        <v>4000</v>
      </c>
      <c r="BN29" s="10">
        <v>4000</v>
      </c>
    </row>
    <row r="30" spans="2:66" x14ac:dyDescent="0.4">
      <c r="C30" t="s">
        <v>11</v>
      </c>
      <c r="D30" t="s">
        <v>7</v>
      </c>
      <c r="F30" s="9"/>
      <c r="G30" s="10">
        <f>(G25+G27)*G29</f>
        <v>200000</v>
      </c>
      <c r="H30" s="10">
        <f>(H25+H27)*H29</f>
        <v>328000</v>
      </c>
      <c r="I30" s="10">
        <f t="shared" ref="I30:BN30" si="8">(I25+I27)*I29</f>
        <v>464000</v>
      </c>
      <c r="J30" s="10">
        <f t="shared" si="8"/>
        <v>608000</v>
      </c>
      <c r="K30" s="10">
        <f t="shared" si="8"/>
        <v>760000</v>
      </c>
      <c r="L30" s="10">
        <f t="shared" si="8"/>
        <v>920000</v>
      </c>
      <c r="M30" s="10">
        <f t="shared" si="8"/>
        <v>1092000</v>
      </c>
      <c r="N30" s="10">
        <f t="shared" si="8"/>
        <v>1276000</v>
      </c>
      <c r="O30" s="10">
        <f t="shared" si="8"/>
        <v>1472000</v>
      </c>
      <c r="P30" s="10">
        <f t="shared" si="8"/>
        <v>1680000</v>
      </c>
      <c r="Q30" s="10">
        <f t="shared" si="8"/>
        <v>1900000</v>
      </c>
      <c r="R30" s="10">
        <f t="shared" si="8"/>
        <v>2132000</v>
      </c>
      <c r="S30" s="10">
        <f t="shared" si="8"/>
        <v>2376000</v>
      </c>
      <c r="T30" s="10">
        <f t="shared" si="8"/>
        <v>2636000</v>
      </c>
      <c r="U30" s="10">
        <f t="shared" si="8"/>
        <v>2912000</v>
      </c>
      <c r="V30" s="10">
        <f t="shared" si="8"/>
        <v>3204000</v>
      </c>
      <c r="W30" s="10">
        <f t="shared" si="8"/>
        <v>3512000</v>
      </c>
      <c r="X30" s="10">
        <f t="shared" si="8"/>
        <v>3836000</v>
      </c>
      <c r="Y30" s="10">
        <f t="shared" si="8"/>
        <v>4180000</v>
      </c>
      <c r="Z30" s="10">
        <f t="shared" si="8"/>
        <v>4544000</v>
      </c>
      <c r="AA30" s="10">
        <f t="shared" si="8"/>
        <v>4928000</v>
      </c>
      <c r="AB30" s="10">
        <f t="shared" si="8"/>
        <v>5332000</v>
      </c>
      <c r="AC30" s="10">
        <f t="shared" si="8"/>
        <v>5760000</v>
      </c>
      <c r="AD30" s="10">
        <f t="shared" si="8"/>
        <v>6212000</v>
      </c>
      <c r="AE30" s="10">
        <f t="shared" si="8"/>
        <v>6688000</v>
      </c>
      <c r="AF30" s="10">
        <f t="shared" si="8"/>
        <v>7188000</v>
      </c>
      <c r="AG30" s="10">
        <f t="shared" si="8"/>
        <v>7716000</v>
      </c>
      <c r="AH30" s="10">
        <f t="shared" si="8"/>
        <v>8272000</v>
      </c>
      <c r="AI30" s="10">
        <f t="shared" si="8"/>
        <v>8856000</v>
      </c>
      <c r="AJ30" s="10">
        <f t="shared" si="8"/>
        <v>9472000</v>
      </c>
      <c r="AK30" s="10">
        <f t="shared" si="8"/>
        <v>10120000</v>
      </c>
      <c r="AL30" s="10">
        <f t="shared" si="8"/>
        <v>10804000</v>
      </c>
      <c r="AM30" s="10">
        <f t="shared" si="8"/>
        <v>11524000</v>
      </c>
      <c r="AN30" s="10">
        <f t="shared" si="8"/>
        <v>12284000</v>
      </c>
      <c r="AO30" s="10">
        <f t="shared" si="8"/>
        <v>13084000</v>
      </c>
      <c r="AP30" s="10">
        <f t="shared" si="8"/>
        <v>13928000</v>
      </c>
      <c r="AQ30" s="10">
        <f t="shared" si="8"/>
        <v>14816000</v>
      </c>
      <c r="AR30" s="10">
        <f t="shared" si="8"/>
        <v>15752000</v>
      </c>
      <c r="AS30" s="10">
        <f t="shared" si="8"/>
        <v>16736000</v>
      </c>
      <c r="AT30" s="10">
        <f t="shared" si="8"/>
        <v>17772000</v>
      </c>
      <c r="AU30" s="10">
        <f t="shared" si="8"/>
        <v>18860000</v>
      </c>
      <c r="AV30" s="10">
        <f t="shared" si="8"/>
        <v>20004000</v>
      </c>
      <c r="AW30" s="10">
        <f t="shared" si="8"/>
        <v>21208000</v>
      </c>
      <c r="AX30" s="10">
        <f t="shared" si="8"/>
        <v>22476000</v>
      </c>
      <c r="AY30" s="10">
        <f t="shared" si="8"/>
        <v>23808000</v>
      </c>
      <c r="AZ30" s="10">
        <f t="shared" si="8"/>
        <v>25208000</v>
      </c>
      <c r="BA30" s="10">
        <f t="shared" si="8"/>
        <v>26680000</v>
      </c>
      <c r="BB30" s="10">
        <f t="shared" si="8"/>
        <v>28228000</v>
      </c>
      <c r="BC30" s="10">
        <f t="shared" si="8"/>
        <v>29856000</v>
      </c>
      <c r="BD30" s="10">
        <f t="shared" si="8"/>
        <v>31568000</v>
      </c>
      <c r="BE30" s="10">
        <f t="shared" si="8"/>
        <v>33368000</v>
      </c>
      <c r="BF30" s="10">
        <f t="shared" si="8"/>
        <v>35260000</v>
      </c>
      <c r="BG30" s="10">
        <f t="shared" si="8"/>
        <v>37248000</v>
      </c>
      <c r="BH30" s="10">
        <f t="shared" si="8"/>
        <v>39336000</v>
      </c>
      <c r="BI30" s="10">
        <f t="shared" si="8"/>
        <v>41532000</v>
      </c>
      <c r="BJ30" s="10">
        <f t="shared" si="8"/>
        <v>43840000</v>
      </c>
      <c r="BK30" s="10">
        <f t="shared" si="8"/>
        <v>46264000</v>
      </c>
      <c r="BL30" s="10">
        <f t="shared" si="8"/>
        <v>48812000</v>
      </c>
      <c r="BM30" s="10">
        <f t="shared" si="8"/>
        <v>51488000</v>
      </c>
      <c r="BN30" s="10">
        <f t="shared" si="8"/>
        <v>54300000</v>
      </c>
    </row>
    <row r="31" spans="2:66" x14ac:dyDescent="0.4">
      <c r="F31" s="9"/>
    </row>
    <row r="32" spans="2:66" x14ac:dyDescent="0.4">
      <c r="B32" t="s">
        <v>14</v>
      </c>
      <c r="F32" s="9"/>
    </row>
    <row r="33" spans="3:66" x14ac:dyDescent="0.4">
      <c r="C33" t="s">
        <v>4</v>
      </c>
      <c r="D33" t="s">
        <v>5</v>
      </c>
      <c r="F33" s="9"/>
      <c r="G33" s="10">
        <v>100</v>
      </c>
      <c r="H33" s="10">
        <f>INT(G33*1.05)</f>
        <v>105</v>
      </c>
      <c r="I33" s="10">
        <f t="shared" ref="I33:BN33" si="9">INT(H33*1.05)</f>
        <v>110</v>
      </c>
      <c r="J33" s="10">
        <f t="shared" si="9"/>
        <v>115</v>
      </c>
      <c r="K33" s="10">
        <f t="shared" si="9"/>
        <v>120</v>
      </c>
      <c r="L33" s="10">
        <f t="shared" si="9"/>
        <v>126</v>
      </c>
      <c r="M33" s="10">
        <f t="shared" si="9"/>
        <v>132</v>
      </c>
      <c r="N33" s="10">
        <f t="shared" si="9"/>
        <v>138</v>
      </c>
      <c r="O33" s="10">
        <f t="shared" si="9"/>
        <v>144</v>
      </c>
      <c r="P33" s="10">
        <f t="shared" si="9"/>
        <v>151</v>
      </c>
      <c r="Q33" s="10">
        <f t="shared" si="9"/>
        <v>158</v>
      </c>
      <c r="R33" s="10">
        <f t="shared" si="9"/>
        <v>165</v>
      </c>
      <c r="S33" s="10">
        <f t="shared" si="9"/>
        <v>173</v>
      </c>
      <c r="T33" s="10">
        <f t="shared" si="9"/>
        <v>181</v>
      </c>
      <c r="U33" s="10">
        <f t="shared" si="9"/>
        <v>190</v>
      </c>
      <c r="V33" s="10">
        <f t="shared" si="9"/>
        <v>199</v>
      </c>
      <c r="W33" s="10">
        <f t="shared" si="9"/>
        <v>208</v>
      </c>
      <c r="X33" s="10">
        <f t="shared" si="9"/>
        <v>218</v>
      </c>
      <c r="Y33" s="10">
        <f t="shared" si="9"/>
        <v>228</v>
      </c>
      <c r="Z33" s="10">
        <f t="shared" si="9"/>
        <v>239</v>
      </c>
      <c r="AA33" s="10">
        <f t="shared" si="9"/>
        <v>250</v>
      </c>
      <c r="AB33" s="10">
        <f t="shared" si="9"/>
        <v>262</v>
      </c>
      <c r="AC33" s="10">
        <f t="shared" si="9"/>
        <v>275</v>
      </c>
      <c r="AD33" s="10">
        <f t="shared" si="9"/>
        <v>288</v>
      </c>
      <c r="AE33" s="10">
        <f t="shared" si="9"/>
        <v>302</v>
      </c>
      <c r="AF33" s="10">
        <f t="shared" si="9"/>
        <v>317</v>
      </c>
      <c r="AG33" s="10">
        <f t="shared" si="9"/>
        <v>332</v>
      </c>
      <c r="AH33" s="10">
        <f t="shared" si="9"/>
        <v>348</v>
      </c>
      <c r="AI33" s="10">
        <f t="shared" si="9"/>
        <v>365</v>
      </c>
      <c r="AJ33" s="10">
        <f t="shared" si="9"/>
        <v>383</v>
      </c>
      <c r="AK33" s="10">
        <f t="shared" si="9"/>
        <v>402</v>
      </c>
      <c r="AL33" s="10">
        <f t="shared" si="9"/>
        <v>422</v>
      </c>
      <c r="AM33" s="10">
        <f t="shared" si="9"/>
        <v>443</v>
      </c>
      <c r="AN33" s="10">
        <f t="shared" si="9"/>
        <v>465</v>
      </c>
      <c r="AO33" s="10">
        <f t="shared" si="9"/>
        <v>488</v>
      </c>
      <c r="AP33" s="10">
        <f t="shared" si="9"/>
        <v>512</v>
      </c>
      <c r="AQ33" s="10">
        <f t="shared" si="9"/>
        <v>537</v>
      </c>
      <c r="AR33" s="10">
        <f t="shared" si="9"/>
        <v>563</v>
      </c>
      <c r="AS33" s="10">
        <f t="shared" si="9"/>
        <v>591</v>
      </c>
      <c r="AT33" s="10">
        <f t="shared" si="9"/>
        <v>620</v>
      </c>
      <c r="AU33" s="10">
        <f t="shared" si="9"/>
        <v>651</v>
      </c>
      <c r="AV33" s="10">
        <f t="shared" si="9"/>
        <v>683</v>
      </c>
      <c r="AW33" s="10">
        <f t="shared" si="9"/>
        <v>717</v>
      </c>
      <c r="AX33" s="10">
        <f t="shared" si="9"/>
        <v>752</v>
      </c>
      <c r="AY33" s="10">
        <f t="shared" si="9"/>
        <v>789</v>
      </c>
      <c r="AZ33" s="10">
        <f t="shared" si="9"/>
        <v>828</v>
      </c>
      <c r="BA33" s="10">
        <f t="shared" si="9"/>
        <v>869</v>
      </c>
      <c r="BB33" s="10">
        <f t="shared" si="9"/>
        <v>912</v>
      </c>
      <c r="BC33" s="10">
        <f t="shared" si="9"/>
        <v>957</v>
      </c>
      <c r="BD33" s="10">
        <f t="shared" si="9"/>
        <v>1004</v>
      </c>
      <c r="BE33" s="10">
        <f t="shared" si="9"/>
        <v>1054</v>
      </c>
      <c r="BF33" s="10">
        <f t="shared" si="9"/>
        <v>1106</v>
      </c>
      <c r="BG33" s="10">
        <f t="shared" si="9"/>
        <v>1161</v>
      </c>
      <c r="BH33" s="10">
        <f t="shared" si="9"/>
        <v>1219</v>
      </c>
      <c r="BI33" s="10">
        <f t="shared" si="9"/>
        <v>1279</v>
      </c>
      <c r="BJ33" s="10">
        <f t="shared" si="9"/>
        <v>1342</v>
      </c>
      <c r="BK33" s="10">
        <f t="shared" si="9"/>
        <v>1409</v>
      </c>
      <c r="BL33" s="10">
        <f t="shared" si="9"/>
        <v>1479</v>
      </c>
      <c r="BM33" s="10">
        <f t="shared" si="9"/>
        <v>1552</v>
      </c>
      <c r="BN33" s="10">
        <f t="shared" si="9"/>
        <v>1629</v>
      </c>
    </row>
    <row r="34" spans="3:66" x14ac:dyDescent="0.4">
      <c r="C34" t="s">
        <v>6</v>
      </c>
      <c r="D34" t="s">
        <v>7</v>
      </c>
      <c r="F34" s="9"/>
      <c r="G34" s="10">
        <v>200</v>
      </c>
      <c r="H34" s="10">
        <v>200</v>
      </c>
      <c r="I34" s="10">
        <v>201</v>
      </c>
      <c r="J34" s="10">
        <v>202</v>
      </c>
      <c r="K34" s="10">
        <v>203</v>
      </c>
      <c r="L34" s="10">
        <v>204</v>
      </c>
      <c r="M34" s="10">
        <v>205</v>
      </c>
      <c r="N34" s="10">
        <v>206</v>
      </c>
      <c r="O34" s="10">
        <v>207</v>
      </c>
      <c r="P34" s="10">
        <v>208</v>
      </c>
      <c r="Q34" s="10">
        <v>209</v>
      </c>
      <c r="R34" s="10">
        <v>210</v>
      </c>
      <c r="S34" s="10">
        <v>211</v>
      </c>
      <c r="T34" s="10">
        <v>212</v>
      </c>
      <c r="U34" s="10">
        <v>213</v>
      </c>
      <c r="V34" s="10">
        <v>214</v>
      </c>
      <c r="W34" s="10">
        <v>215</v>
      </c>
      <c r="X34" s="10">
        <v>216</v>
      </c>
      <c r="Y34" s="10">
        <v>217</v>
      </c>
      <c r="Z34" s="10">
        <v>218</v>
      </c>
      <c r="AA34" s="10">
        <v>219</v>
      </c>
      <c r="AB34" s="10">
        <v>220</v>
      </c>
      <c r="AC34" s="10">
        <v>221</v>
      </c>
      <c r="AD34" s="10">
        <v>222</v>
      </c>
      <c r="AE34" s="10">
        <v>223</v>
      </c>
      <c r="AF34" s="10">
        <v>224</v>
      </c>
      <c r="AG34" s="10">
        <v>225</v>
      </c>
      <c r="AH34" s="10">
        <v>226</v>
      </c>
      <c r="AI34" s="10">
        <v>227</v>
      </c>
      <c r="AJ34" s="10">
        <v>228</v>
      </c>
      <c r="AK34" s="10">
        <v>229</v>
      </c>
      <c r="AL34" s="10">
        <v>230</v>
      </c>
      <c r="AM34" s="10">
        <v>231</v>
      </c>
      <c r="AN34" s="10">
        <v>232</v>
      </c>
      <c r="AO34" s="10">
        <v>233</v>
      </c>
      <c r="AP34" s="10">
        <v>234</v>
      </c>
      <c r="AQ34" s="10">
        <v>235</v>
      </c>
      <c r="AR34" s="10">
        <v>236</v>
      </c>
      <c r="AS34" s="10">
        <v>237</v>
      </c>
      <c r="AT34" s="10">
        <v>238</v>
      </c>
      <c r="AU34" s="10">
        <v>239</v>
      </c>
      <c r="AV34" s="10">
        <v>240</v>
      </c>
      <c r="AW34" s="10">
        <v>241</v>
      </c>
      <c r="AX34" s="10">
        <v>242</v>
      </c>
      <c r="AY34" s="10">
        <v>243</v>
      </c>
      <c r="AZ34" s="10">
        <v>244</v>
      </c>
      <c r="BA34" s="10">
        <v>245</v>
      </c>
      <c r="BB34" s="10">
        <v>246</v>
      </c>
      <c r="BC34" s="10">
        <v>247</v>
      </c>
      <c r="BD34" s="10">
        <v>248</v>
      </c>
      <c r="BE34" s="10">
        <v>249</v>
      </c>
      <c r="BF34" s="10">
        <v>250</v>
      </c>
      <c r="BG34" s="10">
        <v>251</v>
      </c>
      <c r="BH34" s="10">
        <v>252</v>
      </c>
      <c r="BI34" s="10">
        <v>253</v>
      </c>
      <c r="BJ34" s="10">
        <v>254</v>
      </c>
      <c r="BK34" s="10">
        <v>255</v>
      </c>
      <c r="BL34" s="10">
        <v>256</v>
      </c>
      <c r="BM34" s="10">
        <v>257</v>
      </c>
      <c r="BN34" s="10">
        <v>258</v>
      </c>
    </row>
    <row r="35" spans="3:66" x14ac:dyDescent="0.4">
      <c r="C35" t="s">
        <v>8</v>
      </c>
      <c r="D35" t="s">
        <v>5</v>
      </c>
      <c r="F35" s="9"/>
      <c r="G35" s="10">
        <v>0</v>
      </c>
      <c r="H35" s="10">
        <f>G35+G33-H36</f>
        <v>82</v>
      </c>
      <c r="I35" s="10">
        <f t="shared" ref="I35:BN35" si="10">H35+H33-I36</f>
        <v>169</v>
      </c>
      <c r="J35" s="10">
        <f t="shared" si="10"/>
        <v>261</v>
      </c>
      <c r="K35" s="10">
        <f t="shared" si="10"/>
        <v>358</v>
      </c>
      <c r="L35" s="10">
        <f t="shared" si="10"/>
        <v>460</v>
      </c>
      <c r="M35" s="10">
        <f t="shared" si="10"/>
        <v>568</v>
      </c>
      <c r="N35" s="10">
        <f t="shared" si="10"/>
        <v>682</v>
      </c>
      <c r="O35" s="10">
        <f t="shared" si="10"/>
        <v>802</v>
      </c>
      <c r="P35" s="10">
        <f t="shared" si="10"/>
        <v>928</v>
      </c>
      <c r="Q35" s="10">
        <f t="shared" si="10"/>
        <v>1061</v>
      </c>
      <c r="R35" s="10">
        <f t="shared" si="10"/>
        <v>1201</v>
      </c>
      <c r="S35" s="10">
        <f t="shared" si="10"/>
        <v>1348</v>
      </c>
      <c r="T35" s="10">
        <f t="shared" si="10"/>
        <v>1503</v>
      </c>
      <c r="U35" s="10">
        <f t="shared" si="10"/>
        <v>1666</v>
      </c>
      <c r="V35" s="10">
        <f t="shared" si="10"/>
        <v>1838</v>
      </c>
      <c r="W35" s="10">
        <f t="shared" si="10"/>
        <v>2019</v>
      </c>
      <c r="X35" s="10">
        <f t="shared" si="10"/>
        <v>2209</v>
      </c>
      <c r="Y35" s="10">
        <f t="shared" si="10"/>
        <v>2409</v>
      </c>
      <c r="Z35" s="10">
        <f t="shared" si="10"/>
        <v>2619</v>
      </c>
      <c r="AA35" s="10">
        <f t="shared" si="10"/>
        <v>2840</v>
      </c>
      <c r="AB35" s="10">
        <f t="shared" si="10"/>
        <v>3072</v>
      </c>
      <c r="AC35" s="10">
        <f t="shared" si="10"/>
        <v>3316</v>
      </c>
      <c r="AD35" s="10">
        <f t="shared" si="10"/>
        <v>3573</v>
      </c>
      <c r="AE35" s="10">
        <f t="shared" si="10"/>
        <v>3843</v>
      </c>
      <c r="AF35" s="10">
        <f t="shared" si="10"/>
        <v>4127</v>
      </c>
      <c r="AG35" s="10">
        <f t="shared" si="10"/>
        <v>4426</v>
      </c>
      <c r="AH35" s="10">
        <f t="shared" si="10"/>
        <v>4740</v>
      </c>
      <c r="AI35" s="10">
        <f t="shared" si="10"/>
        <v>5070</v>
      </c>
      <c r="AJ35" s="10">
        <f t="shared" si="10"/>
        <v>5417</v>
      </c>
      <c r="AK35" s="10">
        <f t="shared" si="10"/>
        <v>5782</v>
      </c>
      <c r="AL35" s="10">
        <f t="shared" si="10"/>
        <v>6166</v>
      </c>
      <c r="AM35" s="10">
        <f t="shared" si="10"/>
        <v>6570</v>
      </c>
      <c r="AN35" s="10">
        <f t="shared" si="10"/>
        <v>6995</v>
      </c>
      <c r="AO35" s="10">
        <f t="shared" si="10"/>
        <v>7442</v>
      </c>
      <c r="AP35" s="10">
        <f t="shared" si="10"/>
        <v>7912</v>
      </c>
      <c r="AQ35" s="10">
        <f t="shared" si="10"/>
        <v>8406</v>
      </c>
      <c r="AR35" s="10">
        <f t="shared" si="10"/>
        <v>8925</v>
      </c>
      <c r="AS35" s="10">
        <f t="shared" si="10"/>
        <v>9470</v>
      </c>
      <c r="AT35" s="10">
        <f t="shared" si="10"/>
        <v>10043</v>
      </c>
      <c r="AU35" s="10">
        <f t="shared" si="10"/>
        <v>10645</v>
      </c>
      <c r="AV35" s="10">
        <f t="shared" si="10"/>
        <v>11278</v>
      </c>
      <c r="AW35" s="10">
        <f t="shared" si="10"/>
        <v>11943</v>
      </c>
      <c r="AX35" s="10">
        <f t="shared" si="10"/>
        <v>12642</v>
      </c>
      <c r="AY35" s="10">
        <f t="shared" si="10"/>
        <v>13376</v>
      </c>
      <c r="AZ35" s="10">
        <f t="shared" si="10"/>
        <v>14147</v>
      </c>
      <c r="BA35" s="10">
        <f t="shared" si="10"/>
        <v>14957</v>
      </c>
      <c r="BB35" s="10">
        <f t="shared" si="10"/>
        <v>15808</v>
      </c>
      <c r="BC35" s="10">
        <f t="shared" si="10"/>
        <v>16702</v>
      </c>
      <c r="BD35" s="10">
        <f t="shared" si="10"/>
        <v>17641</v>
      </c>
      <c r="BE35" s="10">
        <f t="shared" si="10"/>
        <v>18627</v>
      </c>
      <c r="BF35" s="10">
        <f t="shared" si="10"/>
        <v>19663</v>
      </c>
      <c r="BG35" s="10">
        <f t="shared" si="10"/>
        <v>20751</v>
      </c>
      <c r="BH35" s="10">
        <f t="shared" si="10"/>
        <v>21894</v>
      </c>
      <c r="BI35" s="10">
        <f t="shared" si="10"/>
        <v>23095</v>
      </c>
      <c r="BJ35" s="10">
        <f t="shared" si="10"/>
        <v>24356</v>
      </c>
      <c r="BK35" s="10">
        <f t="shared" si="10"/>
        <v>25680</v>
      </c>
      <c r="BL35" s="10">
        <f t="shared" si="10"/>
        <v>27071</v>
      </c>
      <c r="BM35" s="10">
        <f t="shared" si="10"/>
        <v>28532</v>
      </c>
      <c r="BN35" s="10">
        <f t="shared" si="10"/>
        <v>30066</v>
      </c>
    </row>
    <row r="36" spans="3:66" x14ac:dyDescent="0.4">
      <c r="C36" t="s">
        <v>9</v>
      </c>
      <c r="D36" t="s">
        <v>5</v>
      </c>
      <c r="F36" s="9"/>
      <c r="G36" s="10">
        <v>0</v>
      </c>
      <c r="H36" s="10">
        <v>18</v>
      </c>
      <c r="I36" s="10">
        <v>18</v>
      </c>
      <c r="J36" s="10">
        <v>18</v>
      </c>
      <c r="K36" s="10">
        <v>18</v>
      </c>
      <c r="L36" s="10">
        <v>18</v>
      </c>
      <c r="M36" s="10">
        <v>18</v>
      </c>
      <c r="N36" s="10">
        <v>18</v>
      </c>
      <c r="O36" s="10">
        <v>18</v>
      </c>
      <c r="P36" s="10">
        <v>18</v>
      </c>
      <c r="Q36" s="10">
        <v>18</v>
      </c>
      <c r="R36" s="10">
        <v>18</v>
      </c>
      <c r="S36" s="10">
        <v>18</v>
      </c>
      <c r="T36" s="10">
        <v>18</v>
      </c>
      <c r="U36" s="10">
        <v>18</v>
      </c>
      <c r="V36" s="10">
        <v>18</v>
      </c>
      <c r="W36" s="10">
        <v>18</v>
      </c>
      <c r="X36" s="10">
        <v>18</v>
      </c>
      <c r="Y36" s="10">
        <v>18</v>
      </c>
      <c r="Z36" s="10">
        <v>18</v>
      </c>
      <c r="AA36" s="10">
        <v>18</v>
      </c>
      <c r="AB36" s="10">
        <v>18</v>
      </c>
      <c r="AC36" s="10">
        <v>18</v>
      </c>
      <c r="AD36" s="10">
        <v>18</v>
      </c>
      <c r="AE36" s="10">
        <v>18</v>
      </c>
      <c r="AF36" s="10">
        <v>18</v>
      </c>
      <c r="AG36" s="10">
        <v>18</v>
      </c>
      <c r="AH36" s="10">
        <v>18</v>
      </c>
      <c r="AI36" s="10">
        <v>18</v>
      </c>
      <c r="AJ36" s="10">
        <v>18</v>
      </c>
      <c r="AK36" s="10">
        <v>18</v>
      </c>
      <c r="AL36" s="10">
        <v>18</v>
      </c>
      <c r="AM36" s="10">
        <v>18</v>
      </c>
      <c r="AN36" s="10">
        <v>18</v>
      </c>
      <c r="AO36" s="10">
        <v>18</v>
      </c>
      <c r="AP36" s="10">
        <v>18</v>
      </c>
      <c r="AQ36" s="10">
        <v>18</v>
      </c>
      <c r="AR36" s="10">
        <v>18</v>
      </c>
      <c r="AS36" s="10">
        <v>18</v>
      </c>
      <c r="AT36" s="10">
        <v>18</v>
      </c>
      <c r="AU36" s="10">
        <v>18</v>
      </c>
      <c r="AV36" s="10">
        <v>18</v>
      </c>
      <c r="AW36" s="10">
        <v>18</v>
      </c>
      <c r="AX36" s="10">
        <v>18</v>
      </c>
      <c r="AY36" s="10">
        <v>18</v>
      </c>
      <c r="AZ36" s="10">
        <v>18</v>
      </c>
      <c r="BA36" s="10">
        <v>18</v>
      </c>
      <c r="BB36" s="10">
        <v>18</v>
      </c>
      <c r="BC36" s="10">
        <v>18</v>
      </c>
      <c r="BD36" s="10">
        <v>18</v>
      </c>
      <c r="BE36" s="10">
        <v>18</v>
      </c>
      <c r="BF36" s="10">
        <v>18</v>
      </c>
      <c r="BG36" s="10">
        <v>18</v>
      </c>
      <c r="BH36" s="10">
        <v>18</v>
      </c>
      <c r="BI36" s="10">
        <v>18</v>
      </c>
      <c r="BJ36" s="10">
        <v>18</v>
      </c>
      <c r="BK36" s="10">
        <v>18</v>
      </c>
      <c r="BL36" s="10">
        <v>18</v>
      </c>
      <c r="BM36" s="10">
        <v>18</v>
      </c>
      <c r="BN36" s="10">
        <v>18</v>
      </c>
    </row>
    <row r="37" spans="3:66" x14ac:dyDescent="0.4">
      <c r="C37" t="s">
        <v>10</v>
      </c>
      <c r="D37" t="s">
        <v>7</v>
      </c>
      <c r="F37" s="9"/>
      <c r="G37" s="10">
        <v>3000</v>
      </c>
      <c r="H37" s="10">
        <v>3000</v>
      </c>
      <c r="I37" s="10">
        <v>3000</v>
      </c>
      <c r="J37" s="10">
        <v>3000</v>
      </c>
      <c r="K37" s="10">
        <v>3000</v>
      </c>
      <c r="L37" s="10">
        <v>3000</v>
      </c>
      <c r="M37" s="10">
        <v>3000</v>
      </c>
      <c r="N37" s="10">
        <v>3000</v>
      </c>
      <c r="O37" s="10">
        <v>3000</v>
      </c>
      <c r="P37" s="10">
        <v>3000</v>
      </c>
      <c r="Q37" s="10">
        <v>3000</v>
      </c>
      <c r="R37" s="10">
        <v>3000</v>
      </c>
      <c r="S37" s="10">
        <v>3000</v>
      </c>
      <c r="T37" s="10">
        <v>3000</v>
      </c>
      <c r="U37" s="10">
        <v>3000</v>
      </c>
      <c r="V37" s="10">
        <v>3000</v>
      </c>
      <c r="W37" s="10">
        <v>3000</v>
      </c>
      <c r="X37" s="10">
        <v>3000</v>
      </c>
      <c r="Y37" s="10">
        <v>3000</v>
      </c>
      <c r="Z37" s="10">
        <v>3000</v>
      </c>
      <c r="AA37" s="10">
        <v>3000</v>
      </c>
      <c r="AB37" s="10">
        <v>3000</v>
      </c>
      <c r="AC37" s="10">
        <v>3000</v>
      </c>
      <c r="AD37" s="10">
        <v>3000</v>
      </c>
      <c r="AE37" s="10">
        <v>3000</v>
      </c>
      <c r="AF37" s="10">
        <v>3000</v>
      </c>
      <c r="AG37" s="10">
        <v>3000</v>
      </c>
      <c r="AH37" s="10">
        <v>3000</v>
      </c>
      <c r="AI37" s="10">
        <v>3000</v>
      </c>
      <c r="AJ37" s="10">
        <v>3000</v>
      </c>
      <c r="AK37" s="10">
        <v>3000</v>
      </c>
      <c r="AL37" s="10">
        <v>3000</v>
      </c>
      <c r="AM37" s="10">
        <v>3000</v>
      </c>
      <c r="AN37" s="10">
        <v>3000</v>
      </c>
      <c r="AO37" s="10">
        <v>3000</v>
      </c>
      <c r="AP37" s="10">
        <v>3000</v>
      </c>
      <c r="AQ37" s="10">
        <v>3000</v>
      </c>
      <c r="AR37" s="10">
        <v>3000</v>
      </c>
      <c r="AS37" s="10">
        <v>3000</v>
      </c>
      <c r="AT37" s="10">
        <v>3000</v>
      </c>
      <c r="AU37" s="10">
        <v>3000</v>
      </c>
      <c r="AV37" s="10">
        <v>3000</v>
      </c>
      <c r="AW37" s="10">
        <v>3000</v>
      </c>
      <c r="AX37" s="10">
        <v>3000</v>
      </c>
      <c r="AY37" s="10">
        <v>3000</v>
      </c>
      <c r="AZ37" s="10">
        <v>3000</v>
      </c>
      <c r="BA37" s="10">
        <v>3000</v>
      </c>
      <c r="BB37" s="10">
        <v>3000</v>
      </c>
      <c r="BC37" s="10">
        <v>3000</v>
      </c>
      <c r="BD37" s="10">
        <v>3000</v>
      </c>
      <c r="BE37" s="10">
        <v>3000</v>
      </c>
      <c r="BF37" s="10">
        <v>3000</v>
      </c>
      <c r="BG37" s="10">
        <v>3000</v>
      </c>
      <c r="BH37" s="10">
        <v>3000</v>
      </c>
      <c r="BI37" s="10">
        <v>3000</v>
      </c>
      <c r="BJ37" s="10">
        <v>3000</v>
      </c>
      <c r="BK37" s="10">
        <v>3000</v>
      </c>
      <c r="BL37" s="10">
        <v>3000</v>
      </c>
      <c r="BM37" s="10">
        <v>3000</v>
      </c>
      <c r="BN37" s="10">
        <v>3000</v>
      </c>
    </row>
    <row r="38" spans="3:66" x14ac:dyDescent="0.4">
      <c r="C38" t="s">
        <v>11</v>
      </c>
      <c r="D38" t="s">
        <v>7</v>
      </c>
      <c r="F38" s="9"/>
      <c r="G38" s="10">
        <f>(G33+G35)*G37</f>
        <v>300000</v>
      </c>
      <c r="H38" s="10">
        <f>(H33+H35)*H37</f>
        <v>561000</v>
      </c>
      <c r="I38" s="10">
        <f t="shared" ref="I38:BN38" si="11">(I33+I35)*I37</f>
        <v>837000</v>
      </c>
      <c r="J38" s="10">
        <f t="shared" si="11"/>
        <v>1128000</v>
      </c>
      <c r="K38" s="10">
        <f t="shared" si="11"/>
        <v>1434000</v>
      </c>
      <c r="L38" s="10">
        <f t="shared" si="11"/>
        <v>1758000</v>
      </c>
      <c r="M38" s="10">
        <f t="shared" si="11"/>
        <v>2100000</v>
      </c>
      <c r="N38" s="10">
        <f t="shared" si="11"/>
        <v>2460000</v>
      </c>
      <c r="O38" s="10">
        <f t="shared" si="11"/>
        <v>2838000</v>
      </c>
      <c r="P38" s="10">
        <f t="shared" si="11"/>
        <v>3237000</v>
      </c>
      <c r="Q38" s="10">
        <f t="shared" si="11"/>
        <v>3657000</v>
      </c>
      <c r="R38" s="10">
        <f t="shared" si="11"/>
        <v>4098000</v>
      </c>
      <c r="S38" s="10">
        <f t="shared" si="11"/>
        <v>4563000</v>
      </c>
      <c r="T38" s="10">
        <f t="shared" si="11"/>
        <v>5052000</v>
      </c>
      <c r="U38" s="10">
        <f t="shared" si="11"/>
        <v>5568000</v>
      </c>
      <c r="V38" s="10">
        <f t="shared" si="11"/>
        <v>6111000</v>
      </c>
      <c r="W38" s="10">
        <f t="shared" si="11"/>
        <v>6681000</v>
      </c>
      <c r="X38" s="10">
        <f t="shared" si="11"/>
        <v>7281000</v>
      </c>
      <c r="Y38" s="10">
        <f t="shared" si="11"/>
        <v>7911000</v>
      </c>
      <c r="Z38" s="10">
        <f t="shared" si="11"/>
        <v>8574000</v>
      </c>
      <c r="AA38" s="10">
        <f t="shared" si="11"/>
        <v>9270000</v>
      </c>
      <c r="AB38" s="10">
        <f t="shared" si="11"/>
        <v>10002000</v>
      </c>
      <c r="AC38" s="10">
        <f t="shared" si="11"/>
        <v>10773000</v>
      </c>
      <c r="AD38" s="10">
        <f t="shared" si="11"/>
        <v>11583000</v>
      </c>
      <c r="AE38" s="10">
        <f t="shared" si="11"/>
        <v>12435000</v>
      </c>
      <c r="AF38" s="10">
        <f t="shared" si="11"/>
        <v>13332000</v>
      </c>
      <c r="AG38" s="10">
        <f t="shared" si="11"/>
        <v>14274000</v>
      </c>
      <c r="AH38" s="10">
        <f t="shared" si="11"/>
        <v>15264000</v>
      </c>
      <c r="AI38" s="10">
        <f t="shared" si="11"/>
        <v>16305000</v>
      </c>
      <c r="AJ38" s="10">
        <f t="shared" si="11"/>
        <v>17400000</v>
      </c>
      <c r="AK38" s="10">
        <f t="shared" si="11"/>
        <v>18552000</v>
      </c>
      <c r="AL38" s="10">
        <f t="shared" si="11"/>
        <v>19764000</v>
      </c>
      <c r="AM38" s="10">
        <f t="shared" si="11"/>
        <v>21039000</v>
      </c>
      <c r="AN38" s="10">
        <f t="shared" si="11"/>
        <v>22380000</v>
      </c>
      <c r="AO38" s="10">
        <f t="shared" si="11"/>
        <v>23790000</v>
      </c>
      <c r="AP38" s="10">
        <f t="shared" si="11"/>
        <v>25272000</v>
      </c>
      <c r="AQ38" s="10">
        <f t="shared" si="11"/>
        <v>26829000</v>
      </c>
      <c r="AR38" s="10">
        <f t="shared" si="11"/>
        <v>28464000</v>
      </c>
      <c r="AS38" s="10">
        <f t="shared" si="11"/>
        <v>30183000</v>
      </c>
      <c r="AT38" s="10">
        <f t="shared" si="11"/>
        <v>31989000</v>
      </c>
      <c r="AU38" s="10">
        <f t="shared" si="11"/>
        <v>33888000</v>
      </c>
      <c r="AV38" s="10">
        <f t="shared" si="11"/>
        <v>35883000</v>
      </c>
      <c r="AW38" s="10">
        <f t="shared" si="11"/>
        <v>37980000</v>
      </c>
      <c r="AX38" s="10">
        <f t="shared" si="11"/>
        <v>40182000</v>
      </c>
      <c r="AY38" s="10">
        <f t="shared" si="11"/>
        <v>42495000</v>
      </c>
      <c r="AZ38" s="10">
        <f t="shared" si="11"/>
        <v>44925000</v>
      </c>
      <c r="BA38" s="10">
        <f t="shared" si="11"/>
        <v>47478000</v>
      </c>
      <c r="BB38" s="10">
        <f t="shared" si="11"/>
        <v>50160000</v>
      </c>
      <c r="BC38" s="10">
        <f t="shared" si="11"/>
        <v>52977000</v>
      </c>
      <c r="BD38" s="10">
        <f t="shared" si="11"/>
        <v>55935000</v>
      </c>
      <c r="BE38" s="10">
        <f t="shared" si="11"/>
        <v>59043000</v>
      </c>
      <c r="BF38" s="10">
        <f t="shared" si="11"/>
        <v>62307000</v>
      </c>
      <c r="BG38" s="10">
        <f t="shared" si="11"/>
        <v>65736000</v>
      </c>
      <c r="BH38" s="10">
        <f t="shared" si="11"/>
        <v>69339000</v>
      </c>
      <c r="BI38" s="10">
        <f t="shared" si="11"/>
        <v>73122000</v>
      </c>
      <c r="BJ38" s="10">
        <f t="shared" si="11"/>
        <v>77094000</v>
      </c>
      <c r="BK38" s="10">
        <f t="shared" si="11"/>
        <v>81267000</v>
      </c>
      <c r="BL38" s="10">
        <f t="shared" si="11"/>
        <v>85650000</v>
      </c>
      <c r="BM38" s="10">
        <f t="shared" si="11"/>
        <v>90252000</v>
      </c>
      <c r="BN38" s="10">
        <f t="shared" si="11"/>
        <v>95085000</v>
      </c>
    </row>
    <row r="39" spans="3:66" x14ac:dyDescent="0.4">
      <c r="F39" s="9"/>
    </row>
    <row r="40" spans="3:66" x14ac:dyDescent="0.4">
      <c r="F40" s="9"/>
    </row>
    <row r="127" spans="6:6" x14ac:dyDescent="0.4">
      <c r="F127" s="9"/>
    </row>
    <row r="128" spans="6:6" x14ac:dyDescent="0.4">
      <c r="F128" s="9"/>
    </row>
  </sheetData>
  <hyperlinks>
    <hyperlink ref="O1" location="'Table of Content'!A1" display="&gt;&gt; Table of Contents" xr:uid="{9DC0B7DD-1DF9-4674-BF14-ED643BD8F8B1}"/>
  </hyperlink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4A5B-6347-4149-B690-853B20D2009C}">
  <sheetPr>
    <tabColor theme="7"/>
  </sheetPr>
  <dimension ref="B1:T95"/>
  <sheetViews>
    <sheetView showGridLines="0" zoomScaleNormal="100" workbookViewId="0">
      <selection activeCell="D1" sqref="D1"/>
    </sheetView>
  </sheetViews>
  <sheetFormatPr defaultRowHeight="14.6" x14ac:dyDescent="0.4"/>
  <cols>
    <col min="1" max="1" width="4.69140625" customWidth="1"/>
    <col min="2" max="2" width="3.15234375" customWidth="1"/>
    <col min="3" max="3" width="47.3828125" customWidth="1"/>
    <col min="5" max="5" width="3.53515625" customWidth="1"/>
    <col min="6" max="6" width="11.4609375" customWidth="1"/>
    <col min="7" max="7" width="14.61328125" bestFit="1" customWidth="1"/>
    <col min="8" max="9" width="14.23046875" bestFit="1" customWidth="1"/>
    <col min="10" max="10" width="14.61328125" bestFit="1" customWidth="1"/>
    <col min="11" max="11" width="20" customWidth="1"/>
    <col min="12" max="14" width="14.23046875" bestFit="1" customWidth="1"/>
    <col min="15" max="15" width="18.3046875" bestFit="1" customWidth="1"/>
    <col min="16" max="19" width="11" bestFit="1" customWidth="1"/>
    <col min="20" max="20" width="12.15234375" customWidth="1"/>
    <col min="21" max="45" width="11" bestFit="1" customWidth="1"/>
    <col min="46" max="66" width="12" bestFit="1" customWidth="1"/>
  </cols>
  <sheetData>
    <row r="1" spans="2:20" s="1" customFormat="1" x14ac:dyDescent="0.4">
      <c r="C1" s="1" t="str">
        <f>[1]Summary!D3</f>
        <v>CK Software Company</v>
      </c>
      <c r="D1" s="1" t="s">
        <v>0</v>
      </c>
      <c r="K1" s="1" t="str">
        <f>[1]Scenarios!K1</f>
        <v>Currently running scenario: Conservative</v>
      </c>
      <c r="O1" s="2" t="s">
        <v>1</v>
      </c>
      <c r="T1" s="1" t="str">
        <f>[1]Summary!K2</f>
        <v>Last Updated: 06-July-2020</v>
      </c>
    </row>
    <row r="3" spans="2:20" ht="20.6" x14ac:dyDescent="0.55000000000000004">
      <c r="B3" s="3" t="s">
        <v>2</v>
      </c>
      <c r="C3" s="3"/>
      <c r="D3" s="3"/>
      <c r="E3" s="3"/>
      <c r="F3" s="3"/>
      <c r="G3" s="3"/>
      <c r="H3" s="3"/>
    </row>
    <row r="6" spans="2:20" x14ac:dyDescent="0.4">
      <c r="B6" s="4"/>
      <c r="C6" s="5"/>
      <c r="D6" s="5"/>
      <c r="E6" s="5"/>
      <c r="F6" s="6"/>
      <c r="G6" s="11">
        <v>2019</v>
      </c>
      <c r="H6" s="11">
        <v>2020</v>
      </c>
      <c r="I6" s="11">
        <v>2021</v>
      </c>
      <c r="J6" s="11">
        <v>2022</v>
      </c>
      <c r="K6" s="11">
        <v>2023</v>
      </c>
      <c r="L6" s="11">
        <v>2024</v>
      </c>
    </row>
    <row r="7" spans="2:20" x14ac:dyDescent="0.4">
      <c r="F7" s="8"/>
    </row>
    <row r="8" spans="2:20" x14ac:dyDescent="0.4">
      <c r="B8" t="s">
        <v>15</v>
      </c>
      <c r="F8" s="9"/>
    </row>
    <row r="9" spans="2:20" x14ac:dyDescent="0.4">
      <c r="C9" t="s">
        <v>16</v>
      </c>
      <c r="D9" t="s">
        <v>7</v>
      </c>
      <c r="F9" s="9"/>
      <c r="G9" s="10"/>
      <c r="H9" s="10">
        <v>2000000</v>
      </c>
      <c r="I9" s="10">
        <v>2000000</v>
      </c>
      <c r="J9" s="10">
        <v>2000000</v>
      </c>
      <c r="K9" s="10">
        <v>2000000</v>
      </c>
      <c r="L9" s="10">
        <v>2000000</v>
      </c>
    </row>
    <row r="10" spans="2:20" x14ac:dyDescent="0.4">
      <c r="C10" t="s">
        <v>17</v>
      </c>
      <c r="D10" t="s">
        <v>7</v>
      </c>
      <c r="F10" s="9"/>
      <c r="G10" s="10"/>
      <c r="H10" s="10">
        <f>'Directors and Staff Costs'!H9</f>
        <v>6500000</v>
      </c>
      <c r="I10" s="10">
        <f>'Directors and Staff Costs'!I9</f>
        <v>6500000</v>
      </c>
      <c r="J10" s="10">
        <f>'Directors and Staff Costs'!J9</f>
        <v>6500000</v>
      </c>
      <c r="K10" s="10">
        <f>'Directors and Staff Costs'!K9</f>
        <v>6500000</v>
      </c>
      <c r="L10" s="10">
        <f>'Directors and Staff Costs'!L9</f>
        <v>6500000</v>
      </c>
    </row>
    <row r="11" spans="2:20" x14ac:dyDescent="0.4">
      <c r="C11" t="s">
        <v>18</v>
      </c>
      <c r="D11" t="s">
        <v>7</v>
      </c>
      <c r="F11" s="9"/>
      <c r="G11" s="10"/>
      <c r="H11" s="10">
        <v>1500000</v>
      </c>
      <c r="I11" s="10">
        <v>1500000</v>
      </c>
      <c r="J11" s="10">
        <v>1500000</v>
      </c>
      <c r="K11" s="10">
        <v>1500000</v>
      </c>
      <c r="L11" s="10">
        <v>1500000</v>
      </c>
    </row>
    <row r="12" spans="2:20" x14ac:dyDescent="0.4">
      <c r="C12" t="s">
        <v>19</v>
      </c>
      <c r="D12" t="s">
        <v>7</v>
      </c>
      <c r="F12" s="9"/>
      <c r="G12" s="10"/>
      <c r="H12" s="10">
        <v>1200000</v>
      </c>
      <c r="I12" s="10">
        <v>1200000</v>
      </c>
      <c r="J12" s="10">
        <v>1200000</v>
      </c>
      <c r="K12" s="10">
        <v>1200000</v>
      </c>
      <c r="L12" s="10">
        <v>1200000</v>
      </c>
    </row>
    <row r="13" spans="2:20" x14ac:dyDescent="0.4">
      <c r="C13" t="s">
        <v>20</v>
      </c>
      <c r="D13" t="s">
        <v>7</v>
      </c>
      <c r="F13" s="9"/>
      <c r="G13" s="10"/>
      <c r="H13" s="10">
        <v>2000000</v>
      </c>
      <c r="I13" s="10">
        <v>2000000</v>
      </c>
      <c r="J13" s="10">
        <v>2000000</v>
      </c>
      <c r="K13" s="10">
        <v>2000000</v>
      </c>
      <c r="L13" s="10">
        <v>2000000</v>
      </c>
    </row>
    <row r="14" spans="2:20" x14ac:dyDescent="0.4">
      <c r="C14" t="s">
        <v>21</v>
      </c>
      <c r="D14" t="s">
        <v>7</v>
      </c>
      <c r="F14" s="9"/>
      <c r="G14" s="10"/>
      <c r="H14" s="10">
        <v>5000000</v>
      </c>
      <c r="I14" s="10">
        <v>5000000</v>
      </c>
      <c r="J14" s="10">
        <v>5000000</v>
      </c>
      <c r="K14" s="10">
        <v>5000000</v>
      </c>
      <c r="L14" s="10">
        <v>5000000</v>
      </c>
    </row>
    <row r="15" spans="2:20" x14ac:dyDescent="0.4">
      <c r="C15" t="s">
        <v>22</v>
      </c>
      <c r="D15" t="s">
        <v>7</v>
      </c>
      <c r="F15" s="9"/>
      <c r="G15" s="10"/>
      <c r="H15" s="10">
        <v>1000000</v>
      </c>
      <c r="I15" s="10">
        <v>1000000</v>
      </c>
      <c r="J15" s="10">
        <v>1000000</v>
      </c>
      <c r="K15" s="10">
        <v>1000000</v>
      </c>
      <c r="L15" s="10">
        <v>1000000</v>
      </c>
    </row>
    <row r="16" spans="2:20" x14ac:dyDescent="0.4">
      <c r="C16" t="s">
        <v>23</v>
      </c>
      <c r="D16" t="s">
        <v>7</v>
      </c>
      <c r="F16" s="9"/>
      <c r="G16" s="10"/>
      <c r="H16" s="10">
        <v>400000</v>
      </c>
      <c r="I16" s="10">
        <v>400000</v>
      </c>
      <c r="J16" s="10">
        <v>400000</v>
      </c>
      <c r="K16" s="10">
        <v>400000</v>
      </c>
      <c r="L16" s="10">
        <v>400000</v>
      </c>
    </row>
    <row r="17" spans="2:12" x14ac:dyDescent="0.4">
      <c r="C17" t="s">
        <v>24</v>
      </c>
      <c r="D17" t="s">
        <v>7</v>
      </c>
      <c r="F17" s="9"/>
      <c r="G17" s="10"/>
      <c r="H17" s="10">
        <v>800000</v>
      </c>
      <c r="I17" s="10">
        <v>800000</v>
      </c>
      <c r="J17" s="10">
        <v>800000</v>
      </c>
      <c r="K17" s="10">
        <v>800000</v>
      </c>
      <c r="L17" s="10">
        <v>800000</v>
      </c>
    </row>
    <row r="18" spans="2:12" x14ac:dyDescent="0.4">
      <c r="C18" t="s">
        <v>25</v>
      </c>
      <c r="D18" t="s">
        <v>7</v>
      </c>
      <c r="F18" s="9"/>
      <c r="G18" s="10"/>
      <c r="H18" s="10">
        <v>500000</v>
      </c>
      <c r="I18" s="10">
        <v>500000</v>
      </c>
      <c r="J18" s="10">
        <v>500000</v>
      </c>
      <c r="K18" s="10">
        <v>500000</v>
      </c>
      <c r="L18" s="10">
        <v>500000</v>
      </c>
    </row>
    <row r="19" spans="2:12" x14ac:dyDescent="0.4">
      <c r="C19" t="s">
        <v>26</v>
      </c>
      <c r="D19" t="s">
        <v>7</v>
      </c>
      <c r="F19" s="9"/>
      <c r="G19" s="10"/>
      <c r="H19" s="10">
        <v>300000</v>
      </c>
      <c r="I19" s="10">
        <v>300000</v>
      </c>
      <c r="J19" s="10">
        <v>300000</v>
      </c>
      <c r="K19" s="10">
        <v>300000</v>
      </c>
      <c r="L19" s="10">
        <v>300000</v>
      </c>
    </row>
    <row r="20" spans="2:12" x14ac:dyDescent="0.4">
      <c r="C20" t="s">
        <v>27</v>
      </c>
      <c r="D20" t="s">
        <v>7</v>
      </c>
      <c r="F20" s="9"/>
      <c r="G20" s="10"/>
      <c r="H20" s="10">
        <f>'Directors and Staff Costs'!H10</f>
        <v>41286588.921282806</v>
      </c>
      <c r="I20" s="10">
        <f>'Directors and Staff Costs'!I10</f>
        <v>41286588.921282806</v>
      </c>
      <c r="J20" s="10">
        <f>'Directors and Staff Costs'!J10</f>
        <v>41286588.921282806</v>
      </c>
      <c r="K20" s="10">
        <f>'Directors and Staff Costs'!K10</f>
        <v>41286588.921282806</v>
      </c>
      <c r="L20" s="10">
        <f>'Directors and Staff Costs'!L10</f>
        <v>41286588.921282806</v>
      </c>
    </row>
    <row r="21" spans="2:12" x14ac:dyDescent="0.4">
      <c r="C21" t="s">
        <v>28</v>
      </c>
      <c r="D21" t="s">
        <v>7</v>
      </c>
      <c r="F21" s="9"/>
      <c r="G21" s="10"/>
      <c r="H21" s="10">
        <v>500000</v>
      </c>
      <c r="I21" s="10">
        <v>500000</v>
      </c>
      <c r="J21" s="10">
        <v>500000</v>
      </c>
      <c r="K21" s="10">
        <v>500000</v>
      </c>
      <c r="L21" s="10">
        <v>500000</v>
      </c>
    </row>
    <row r="22" spans="2:12" x14ac:dyDescent="0.4">
      <c r="C22" t="s">
        <v>29</v>
      </c>
      <c r="D22" t="s">
        <v>7</v>
      </c>
      <c r="F22" s="9"/>
      <c r="G22" s="10"/>
      <c r="H22" s="10">
        <v>1200000</v>
      </c>
      <c r="I22" s="10">
        <v>1200000</v>
      </c>
      <c r="J22" s="10">
        <v>1200000</v>
      </c>
      <c r="K22" s="10">
        <v>1200000</v>
      </c>
      <c r="L22" s="10">
        <v>1200000</v>
      </c>
    </row>
    <row r="23" spans="2:12" x14ac:dyDescent="0.4">
      <c r="C23" t="s">
        <v>30</v>
      </c>
      <c r="D23" t="s">
        <v>7</v>
      </c>
      <c r="F23" s="9"/>
      <c r="G23" s="10"/>
      <c r="H23" s="10">
        <v>1500000</v>
      </c>
      <c r="I23" s="10">
        <v>1500000</v>
      </c>
      <c r="J23" s="10">
        <v>1500000</v>
      </c>
      <c r="K23" s="10">
        <v>1500000</v>
      </c>
      <c r="L23" s="10">
        <v>1500000</v>
      </c>
    </row>
    <row r="24" spans="2:12" x14ac:dyDescent="0.4">
      <c r="C24" t="s">
        <v>31</v>
      </c>
      <c r="D24" t="s">
        <v>7</v>
      </c>
      <c r="F24" s="9"/>
      <c r="G24" s="10"/>
      <c r="H24" s="10">
        <v>1200000</v>
      </c>
      <c r="I24" s="10">
        <v>1200000</v>
      </c>
      <c r="J24" s="10">
        <v>1200000</v>
      </c>
      <c r="K24" s="10">
        <v>1200000</v>
      </c>
      <c r="L24" s="10">
        <v>1200000</v>
      </c>
    </row>
    <row r="25" spans="2:12" x14ac:dyDescent="0.4">
      <c r="C25" t="s">
        <v>32</v>
      </c>
      <c r="D25" t="s">
        <v>7</v>
      </c>
      <c r="F25" s="9"/>
      <c r="G25" s="10"/>
      <c r="H25" s="10">
        <v>500000</v>
      </c>
      <c r="I25" s="10">
        <v>500000</v>
      </c>
      <c r="J25" s="10">
        <v>500000</v>
      </c>
      <c r="K25" s="10">
        <v>500000</v>
      </c>
      <c r="L25" s="10">
        <v>500000</v>
      </c>
    </row>
    <row r="26" spans="2:12" ht="15" thickBot="1" x14ac:dyDescent="0.45">
      <c r="F26" s="9"/>
      <c r="G26" s="12"/>
      <c r="H26" s="13">
        <f>SUM(H9:H25)</f>
        <v>67386588.921282798</v>
      </c>
      <c r="I26" s="13">
        <f t="shared" ref="I26:L26" si="0">SUM(I9:I25)</f>
        <v>67386588.921282798</v>
      </c>
      <c r="J26" s="13">
        <f t="shared" si="0"/>
        <v>67386588.921282798</v>
      </c>
      <c r="K26" s="13">
        <f t="shared" si="0"/>
        <v>67386588.921282798</v>
      </c>
      <c r="L26" s="13">
        <f t="shared" si="0"/>
        <v>67386588.921282798</v>
      </c>
    </row>
    <row r="27" spans="2:12" ht="15" thickTop="1" x14ac:dyDescent="0.4">
      <c r="F27" s="9"/>
      <c r="G27" s="14"/>
    </row>
    <row r="28" spans="2:12" x14ac:dyDescent="0.4">
      <c r="B28" t="s">
        <v>33</v>
      </c>
      <c r="F28" s="9"/>
    </row>
    <row r="29" spans="2:12" x14ac:dyDescent="0.4">
      <c r="C29" t="s">
        <v>34</v>
      </c>
      <c r="D29" t="s">
        <v>7</v>
      </c>
      <c r="F29" s="9"/>
      <c r="G29" s="10"/>
      <c r="H29" s="10">
        <v>1500000</v>
      </c>
      <c r="I29" s="10">
        <v>1500000</v>
      </c>
      <c r="J29" s="10">
        <v>1500000</v>
      </c>
      <c r="K29" s="10">
        <v>1500000</v>
      </c>
      <c r="L29" s="10">
        <v>1500000</v>
      </c>
    </row>
    <row r="30" spans="2:12" x14ac:dyDescent="0.4">
      <c r="C30" t="s">
        <v>35</v>
      </c>
      <c r="D30" t="s">
        <v>7</v>
      </c>
      <c r="F30" s="9"/>
      <c r="G30" s="10"/>
      <c r="H30" s="10">
        <v>200000</v>
      </c>
      <c r="I30" s="10">
        <v>200000</v>
      </c>
      <c r="J30" s="10">
        <v>200000</v>
      </c>
      <c r="K30" s="10">
        <v>200000</v>
      </c>
      <c r="L30" s="10">
        <v>200000</v>
      </c>
    </row>
    <row r="31" spans="2:12" x14ac:dyDescent="0.4">
      <c r="C31" t="s">
        <v>36</v>
      </c>
      <c r="D31" t="s">
        <v>7</v>
      </c>
      <c r="F31" s="9"/>
      <c r="G31" s="10"/>
      <c r="H31" s="10">
        <v>500000</v>
      </c>
      <c r="I31" s="10">
        <v>500000</v>
      </c>
      <c r="J31" s="10">
        <v>500000</v>
      </c>
      <c r="K31" s="10">
        <v>500000</v>
      </c>
      <c r="L31" s="10">
        <v>500000</v>
      </c>
    </row>
    <row r="32" spans="2:12" x14ac:dyDescent="0.4">
      <c r="C32" t="s">
        <v>32</v>
      </c>
      <c r="D32" t="s">
        <v>7</v>
      </c>
      <c r="F32" s="9"/>
      <c r="G32" s="10"/>
      <c r="H32" s="10"/>
      <c r="I32" s="10"/>
      <c r="J32" s="10"/>
      <c r="K32" s="10"/>
      <c r="L32" s="10"/>
    </row>
    <row r="33" spans="2:12" ht="15" thickBot="1" x14ac:dyDescent="0.45">
      <c r="F33" s="9"/>
      <c r="G33" s="12"/>
      <c r="H33" s="13">
        <f>SUM(H29:H32)</f>
        <v>2200000</v>
      </c>
      <c r="I33" s="13">
        <f t="shared" ref="I33:L33" si="1">SUM(I29:I32)</f>
        <v>2200000</v>
      </c>
      <c r="J33" s="13">
        <f t="shared" si="1"/>
        <v>2200000</v>
      </c>
      <c r="K33" s="13">
        <f t="shared" si="1"/>
        <v>2200000</v>
      </c>
      <c r="L33" s="13">
        <f t="shared" si="1"/>
        <v>2200000</v>
      </c>
    </row>
    <row r="34" spans="2:12" ht="15" thickTop="1" x14ac:dyDescent="0.4">
      <c r="F34" s="9"/>
    </row>
    <row r="35" spans="2:12" x14ac:dyDescent="0.4">
      <c r="B35" t="s">
        <v>37</v>
      </c>
      <c r="F35" s="9"/>
    </row>
    <row r="36" spans="2:12" x14ac:dyDescent="0.4">
      <c r="C36" t="s">
        <v>38</v>
      </c>
      <c r="D36" t="s">
        <v>7</v>
      </c>
      <c r="F36" s="9"/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spans="2:12" x14ac:dyDescent="0.4">
      <c r="F37" s="9"/>
    </row>
    <row r="38" spans="2:12" x14ac:dyDescent="0.4">
      <c r="F38" s="9"/>
    </row>
    <row r="39" spans="2:12" x14ac:dyDescent="0.4">
      <c r="B39" t="s">
        <v>39</v>
      </c>
      <c r="F39" s="9"/>
    </row>
    <row r="40" spans="2:12" x14ac:dyDescent="0.4">
      <c r="C40" t="s">
        <v>40</v>
      </c>
      <c r="D40" t="s">
        <v>41</v>
      </c>
      <c r="F40" s="9"/>
      <c r="G40" s="16">
        <v>0.3</v>
      </c>
      <c r="H40" s="16">
        <v>0.3</v>
      </c>
      <c r="I40" s="16">
        <v>0.3</v>
      </c>
      <c r="J40" s="16">
        <v>0.3</v>
      </c>
      <c r="K40" s="16">
        <v>0.3</v>
      </c>
      <c r="L40" s="16">
        <v>0.3</v>
      </c>
    </row>
    <row r="41" spans="2:12" x14ac:dyDescent="0.4">
      <c r="F41" s="9"/>
    </row>
    <row r="42" spans="2:12" x14ac:dyDescent="0.4">
      <c r="B42" t="s">
        <v>42</v>
      </c>
      <c r="F42" s="9"/>
    </row>
    <row r="43" spans="2:12" x14ac:dyDescent="0.4">
      <c r="C43" t="s">
        <v>43</v>
      </c>
      <c r="D43" t="s">
        <v>7</v>
      </c>
      <c r="E43" s="10"/>
      <c r="F43" s="17"/>
      <c r="G43" s="18">
        <v>0</v>
      </c>
      <c r="H43" s="15">
        <f>SUM(G43:G44)+G45</f>
        <v>50000000</v>
      </c>
      <c r="I43" s="15">
        <f t="shared" ref="I43:L43" si="2">SUM(H43:H44)+H45</f>
        <v>40000000</v>
      </c>
      <c r="J43" s="15">
        <f t="shared" si="2"/>
        <v>30000000</v>
      </c>
      <c r="K43" s="15">
        <f t="shared" si="2"/>
        <v>20000000</v>
      </c>
      <c r="L43" s="15">
        <f t="shared" si="2"/>
        <v>10000000</v>
      </c>
    </row>
    <row r="44" spans="2:12" x14ac:dyDescent="0.4">
      <c r="C44" t="s">
        <v>44</v>
      </c>
      <c r="E44" s="10"/>
      <c r="F44" s="17"/>
      <c r="G44" s="18">
        <v>50000000</v>
      </c>
      <c r="H44" s="15"/>
      <c r="I44" s="19"/>
      <c r="J44" s="19"/>
    </row>
    <row r="45" spans="2:12" x14ac:dyDescent="0.4">
      <c r="C45" t="s">
        <v>45</v>
      </c>
      <c r="D45" t="s">
        <v>7</v>
      </c>
      <c r="E45" s="20"/>
      <c r="F45" s="21"/>
      <c r="H45" s="19">
        <f>-$G$44/$G$48</f>
        <v>-10000000</v>
      </c>
      <c r="I45" s="19">
        <f t="shared" ref="I45:L45" si="3">-$G$44/$G$48</f>
        <v>-10000000</v>
      </c>
      <c r="J45" s="19">
        <f t="shared" si="3"/>
        <v>-10000000</v>
      </c>
      <c r="K45" s="19">
        <f t="shared" si="3"/>
        <v>-10000000</v>
      </c>
      <c r="L45" s="19">
        <f t="shared" si="3"/>
        <v>-10000000</v>
      </c>
    </row>
    <row r="46" spans="2:12" x14ac:dyDescent="0.4">
      <c r="C46" t="s">
        <v>46</v>
      </c>
      <c r="D46" t="s">
        <v>7</v>
      </c>
      <c r="F46" s="9"/>
      <c r="H46" s="19">
        <f>-H43*$G$47</f>
        <v>-10000000</v>
      </c>
      <c r="I46" s="19">
        <f t="shared" ref="I46:L46" si="4">-I43*$G$47</f>
        <v>-8000000</v>
      </c>
      <c r="J46" s="19">
        <f t="shared" si="4"/>
        <v>-6000000</v>
      </c>
      <c r="K46" s="19">
        <f t="shared" si="4"/>
        <v>-4000000</v>
      </c>
      <c r="L46" s="19">
        <f t="shared" si="4"/>
        <v>-2000000</v>
      </c>
    </row>
    <row r="47" spans="2:12" x14ac:dyDescent="0.4">
      <c r="C47" t="s">
        <v>47</v>
      </c>
      <c r="D47" t="s">
        <v>41</v>
      </c>
      <c r="F47" s="9"/>
      <c r="G47" s="16">
        <v>0.2</v>
      </c>
      <c r="H47" s="16"/>
      <c r="I47" s="16"/>
      <c r="J47" s="16"/>
    </row>
    <row r="48" spans="2:12" x14ac:dyDescent="0.4">
      <c r="C48" t="s">
        <v>48</v>
      </c>
      <c r="D48" t="s">
        <v>49</v>
      </c>
      <c r="F48" s="9"/>
      <c r="G48">
        <v>5</v>
      </c>
    </row>
    <row r="49" spans="2:10" x14ac:dyDescent="0.4">
      <c r="E49" s="10"/>
      <c r="F49" s="17"/>
    </row>
    <row r="50" spans="2:10" x14ac:dyDescent="0.4">
      <c r="B50" t="s">
        <v>50</v>
      </c>
      <c r="E50" s="20"/>
      <c r="F50" s="21"/>
    </row>
    <row r="51" spans="2:10" x14ac:dyDescent="0.4">
      <c r="C51" t="s">
        <v>43</v>
      </c>
      <c r="D51" t="s">
        <v>7</v>
      </c>
      <c r="F51" s="9"/>
    </row>
    <row r="52" spans="2:10" x14ac:dyDescent="0.4">
      <c r="C52" t="s">
        <v>44</v>
      </c>
      <c r="E52" s="10"/>
      <c r="F52" s="17"/>
      <c r="H52" s="15"/>
      <c r="I52" s="19"/>
      <c r="J52" s="19"/>
    </row>
    <row r="53" spans="2:10" x14ac:dyDescent="0.4">
      <c r="C53" t="s">
        <v>45</v>
      </c>
      <c r="D53" t="s">
        <v>7</v>
      </c>
      <c r="F53" s="9"/>
    </row>
    <row r="54" spans="2:10" x14ac:dyDescent="0.4">
      <c r="C54" t="s">
        <v>46</v>
      </c>
      <c r="D54" t="s">
        <v>7</v>
      </c>
      <c r="F54" s="9"/>
    </row>
    <row r="55" spans="2:10" x14ac:dyDescent="0.4">
      <c r="C55" t="s">
        <v>47</v>
      </c>
      <c r="D55" t="s">
        <v>41</v>
      </c>
      <c r="F55" s="9"/>
    </row>
    <row r="56" spans="2:10" x14ac:dyDescent="0.4">
      <c r="C56" t="s">
        <v>48</v>
      </c>
      <c r="D56" t="s">
        <v>49</v>
      </c>
      <c r="F56" s="9"/>
    </row>
    <row r="57" spans="2:10" x14ac:dyDescent="0.4">
      <c r="F57" s="9"/>
    </row>
    <row r="58" spans="2:10" x14ac:dyDescent="0.4">
      <c r="B58" t="s">
        <v>51</v>
      </c>
      <c r="E58" s="20"/>
      <c r="F58" s="21"/>
    </row>
    <row r="59" spans="2:10" x14ac:dyDescent="0.4">
      <c r="C59" t="s">
        <v>43</v>
      </c>
      <c r="D59" t="s">
        <v>7</v>
      </c>
      <c r="F59" s="9"/>
    </row>
    <row r="60" spans="2:10" x14ac:dyDescent="0.4">
      <c r="C60" t="s">
        <v>44</v>
      </c>
      <c r="E60" s="10"/>
      <c r="F60" s="17"/>
      <c r="H60" s="15"/>
      <c r="I60" s="19"/>
      <c r="J60" s="19"/>
    </row>
    <row r="61" spans="2:10" x14ac:dyDescent="0.4">
      <c r="C61" t="s">
        <v>45</v>
      </c>
      <c r="D61" t="s">
        <v>7</v>
      </c>
      <c r="F61" s="9"/>
    </row>
    <row r="62" spans="2:10" x14ac:dyDescent="0.4">
      <c r="C62" t="s">
        <v>46</v>
      </c>
      <c r="D62" t="s">
        <v>7</v>
      </c>
      <c r="F62" s="9"/>
    </row>
    <row r="63" spans="2:10" x14ac:dyDescent="0.4">
      <c r="C63" t="s">
        <v>47</v>
      </c>
      <c r="D63" t="s">
        <v>41</v>
      </c>
      <c r="F63" s="9"/>
    </row>
    <row r="64" spans="2:10" x14ac:dyDescent="0.4">
      <c r="C64" t="s">
        <v>48</v>
      </c>
      <c r="D64" t="s">
        <v>49</v>
      </c>
      <c r="F64" s="9"/>
    </row>
    <row r="65" spans="2:12" x14ac:dyDescent="0.4">
      <c r="F65" s="9"/>
    </row>
    <row r="66" spans="2:12" x14ac:dyDescent="0.4">
      <c r="B66" t="s">
        <v>52</v>
      </c>
      <c r="F66" s="9"/>
    </row>
    <row r="67" spans="2:12" x14ac:dyDescent="0.4">
      <c r="C67" t="s">
        <v>47</v>
      </c>
      <c r="D67" t="s">
        <v>41</v>
      </c>
      <c r="F67" s="9"/>
      <c r="G67" s="16">
        <v>0.15</v>
      </c>
      <c r="H67" s="16">
        <v>0.15</v>
      </c>
      <c r="I67" s="16">
        <v>0.15</v>
      </c>
      <c r="J67" s="16">
        <v>0.15</v>
      </c>
      <c r="K67" s="16">
        <v>0.15</v>
      </c>
      <c r="L67" s="16">
        <v>0.15</v>
      </c>
    </row>
    <row r="68" spans="2:12" x14ac:dyDescent="0.4">
      <c r="F68" s="9"/>
      <c r="G68" s="16"/>
      <c r="H68" s="16"/>
      <c r="I68" s="16"/>
      <c r="J68" s="16"/>
      <c r="K68" s="16"/>
      <c r="L68" s="16"/>
    </row>
    <row r="69" spans="2:12" x14ac:dyDescent="0.4">
      <c r="B69" t="s">
        <v>53</v>
      </c>
      <c r="D69" t="s">
        <v>41</v>
      </c>
      <c r="F69" s="9"/>
      <c r="G69" s="16">
        <v>0.05</v>
      </c>
      <c r="H69" s="16">
        <v>0.05</v>
      </c>
      <c r="I69" s="16">
        <v>0.05</v>
      </c>
      <c r="J69" s="16">
        <v>0.05</v>
      </c>
      <c r="K69" s="16">
        <v>0.05</v>
      </c>
      <c r="L69" s="16">
        <v>0.05</v>
      </c>
    </row>
    <row r="70" spans="2:12" x14ac:dyDescent="0.4">
      <c r="F70" s="9"/>
      <c r="G70" s="16"/>
      <c r="H70" s="16"/>
      <c r="I70" s="16"/>
      <c r="J70" s="16"/>
      <c r="K70" s="16"/>
      <c r="L70" s="16"/>
    </row>
    <row r="71" spans="2:12" x14ac:dyDescent="0.4">
      <c r="F71" s="9"/>
    </row>
    <row r="72" spans="2:12" x14ac:dyDescent="0.4">
      <c r="B72" t="s">
        <v>54</v>
      </c>
      <c r="F72" s="9"/>
    </row>
    <row r="73" spans="2:12" x14ac:dyDescent="0.4">
      <c r="C73" t="s">
        <v>55</v>
      </c>
      <c r="D73" t="s">
        <v>7</v>
      </c>
      <c r="F73" s="9"/>
      <c r="G73" s="15">
        <v>100000000</v>
      </c>
      <c r="H73" s="15"/>
    </row>
    <row r="74" spans="2:12" x14ac:dyDescent="0.4">
      <c r="C74" t="s">
        <v>56</v>
      </c>
      <c r="D74" t="s">
        <v>41</v>
      </c>
      <c r="F74" s="9"/>
      <c r="G74" s="16">
        <v>0</v>
      </c>
      <c r="H74" s="16">
        <v>0</v>
      </c>
      <c r="I74" s="16">
        <v>0</v>
      </c>
      <c r="J74" s="16">
        <v>0.1</v>
      </c>
      <c r="K74" s="16">
        <v>0.1</v>
      </c>
      <c r="L74" s="16">
        <v>0.1</v>
      </c>
    </row>
    <row r="75" spans="2:12" x14ac:dyDescent="0.4">
      <c r="C75" t="s">
        <v>57</v>
      </c>
      <c r="D75" t="s">
        <v>7</v>
      </c>
      <c r="F75" s="9"/>
      <c r="I75" s="15">
        <v>25000000</v>
      </c>
    </row>
    <row r="76" spans="2:12" x14ac:dyDescent="0.4">
      <c r="C76" t="s">
        <v>58</v>
      </c>
      <c r="D76" t="s">
        <v>41</v>
      </c>
      <c r="F76" s="9"/>
      <c r="G76" s="16">
        <v>0</v>
      </c>
      <c r="H76" s="16">
        <v>0</v>
      </c>
      <c r="I76" s="16">
        <v>0</v>
      </c>
      <c r="J76" s="16">
        <v>0.05</v>
      </c>
      <c r="K76" s="16">
        <v>0.05</v>
      </c>
      <c r="L76" s="16">
        <v>0.05</v>
      </c>
    </row>
    <row r="77" spans="2:12" x14ac:dyDescent="0.4">
      <c r="F77" s="9"/>
    </row>
    <row r="78" spans="2:12" x14ac:dyDescent="0.4">
      <c r="B78" t="s">
        <v>59</v>
      </c>
      <c r="E78" t="s">
        <v>60</v>
      </c>
      <c r="F78" s="9"/>
    </row>
    <row r="79" spans="2:12" x14ac:dyDescent="0.4">
      <c r="C79" t="s">
        <v>61</v>
      </c>
      <c r="D79" s="22">
        <v>35</v>
      </c>
      <c r="E79">
        <v>0</v>
      </c>
      <c r="F79" s="9"/>
      <c r="G79" s="15">
        <v>30000000</v>
      </c>
      <c r="H79" s="10"/>
      <c r="I79" s="10"/>
      <c r="J79" s="10"/>
      <c r="K79" s="10"/>
      <c r="L79" s="10"/>
    </row>
    <row r="80" spans="2:12" x14ac:dyDescent="0.4">
      <c r="C80" t="s">
        <v>62</v>
      </c>
      <c r="D80" s="22">
        <v>15</v>
      </c>
      <c r="E80">
        <v>0</v>
      </c>
      <c r="F80" s="9"/>
      <c r="G80" s="15">
        <v>40000000</v>
      </c>
      <c r="H80" s="10"/>
      <c r="I80" s="10"/>
      <c r="J80" s="15">
        <v>20000000</v>
      </c>
      <c r="K80" s="10"/>
      <c r="L80" s="10"/>
    </row>
    <row r="81" spans="2:12" x14ac:dyDescent="0.4">
      <c r="C81" t="s">
        <v>63</v>
      </c>
      <c r="D81" s="22">
        <v>5</v>
      </c>
      <c r="E81">
        <v>0</v>
      </c>
      <c r="F81" s="9"/>
      <c r="G81" s="15"/>
      <c r="H81" s="15">
        <v>20000000</v>
      </c>
      <c r="I81" s="15"/>
      <c r="J81" s="15">
        <v>5000000</v>
      </c>
      <c r="K81" s="10"/>
      <c r="L81" s="10"/>
    </row>
    <row r="82" spans="2:12" x14ac:dyDescent="0.4">
      <c r="C82" t="s">
        <v>64</v>
      </c>
      <c r="D82" s="22">
        <v>5</v>
      </c>
      <c r="E82">
        <v>0</v>
      </c>
      <c r="F82" s="9"/>
      <c r="G82" s="15"/>
      <c r="H82" s="15">
        <v>10000000</v>
      </c>
      <c r="I82" s="15"/>
      <c r="J82" s="15">
        <v>2000000</v>
      </c>
      <c r="K82" s="10">
        <v>2000000</v>
      </c>
      <c r="L82" s="10">
        <v>2000000</v>
      </c>
    </row>
    <row r="83" spans="2:12" x14ac:dyDescent="0.4">
      <c r="C83" t="s">
        <v>65</v>
      </c>
      <c r="D83" s="22">
        <v>4</v>
      </c>
      <c r="E83">
        <v>0</v>
      </c>
      <c r="F83" s="9"/>
      <c r="G83" s="15"/>
      <c r="H83" s="15">
        <v>8000000</v>
      </c>
      <c r="I83" s="15">
        <v>1000000</v>
      </c>
      <c r="J83" s="15">
        <v>1000000</v>
      </c>
      <c r="K83" s="10">
        <v>6000000</v>
      </c>
      <c r="L83" s="15">
        <v>1000000</v>
      </c>
    </row>
    <row r="84" spans="2:12" x14ac:dyDescent="0.4">
      <c r="C84" t="s">
        <v>66</v>
      </c>
      <c r="D84" s="22">
        <v>5</v>
      </c>
      <c r="E84">
        <v>0</v>
      </c>
      <c r="F84" s="9"/>
      <c r="G84" s="15"/>
      <c r="H84" s="15">
        <v>2000000</v>
      </c>
      <c r="I84" s="10"/>
      <c r="J84" s="10"/>
      <c r="K84" s="10"/>
      <c r="L84" s="15">
        <v>2500000</v>
      </c>
    </row>
    <row r="85" spans="2:12" x14ac:dyDescent="0.4">
      <c r="F85" s="9"/>
      <c r="G85" s="10"/>
      <c r="H85" s="10"/>
      <c r="I85" s="10"/>
      <c r="J85" s="10"/>
      <c r="K85" s="10"/>
      <c r="L85" s="10"/>
    </row>
    <row r="86" spans="2:12" x14ac:dyDescent="0.4">
      <c r="B86" t="s">
        <v>67</v>
      </c>
      <c r="F86" s="9"/>
    </row>
    <row r="87" spans="2:12" x14ac:dyDescent="0.4">
      <c r="C87" t="s">
        <v>68</v>
      </c>
      <c r="D87" t="s">
        <v>69</v>
      </c>
      <c r="F87" s="9"/>
      <c r="G87">
        <v>15</v>
      </c>
      <c r="H87">
        <v>15</v>
      </c>
      <c r="I87">
        <v>15</v>
      </c>
      <c r="J87">
        <v>15</v>
      </c>
      <c r="K87">
        <v>15</v>
      </c>
      <c r="L87">
        <v>15</v>
      </c>
    </row>
    <row r="88" spans="2:12" x14ac:dyDescent="0.4">
      <c r="C88" t="s">
        <v>70</v>
      </c>
      <c r="D88" t="s">
        <v>69</v>
      </c>
      <c r="F88" s="9"/>
      <c r="G88">
        <v>5</v>
      </c>
      <c r="H88">
        <v>10</v>
      </c>
      <c r="I88">
        <v>20</v>
      </c>
      <c r="J88">
        <v>20</v>
      </c>
      <c r="K88">
        <v>20</v>
      </c>
      <c r="L88">
        <v>20</v>
      </c>
    </row>
    <row r="89" spans="2:12" x14ac:dyDescent="0.4">
      <c r="C89" t="s">
        <v>71</v>
      </c>
      <c r="D89" t="s">
        <v>69</v>
      </c>
      <c r="F89" s="9"/>
      <c r="G89">
        <v>10</v>
      </c>
      <c r="H89">
        <v>10</v>
      </c>
      <c r="I89">
        <v>10</v>
      </c>
      <c r="J89">
        <v>10</v>
      </c>
      <c r="K89">
        <v>10</v>
      </c>
      <c r="L89">
        <v>10</v>
      </c>
    </row>
    <row r="90" spans="2:12" x14ac:dyDescent="0.4">
      <c r="C90" t="s">
        <v>72</v>
      </c>
      <c r="D90" t="s">
        <v>69</v>
      </c>
      <c r="F90" s="9"/>
      <c r="G90">
        <v>2</v>
      </c>
      <c r="H90">
        <v>2</v>
      </c>
      <c r="I90">
        <v>2</v>
      </c>
      <c r="J90">
        <v>2</v>
      </c>
      <c r="K90">
        <v>2</v>
      </c>
      <c r="L90">
        <v>2</v>
      </c>
    </row>
    <row r="91" spans="2:12" x14ac:dyDescent="0.4">
      <c r="C91" t="s">
        <v>73</v>
      </c>
      <c r="D91" t="s">
        <v>69</v>
      </c>
      <c r="F91" s="9"/>
      <c r="G91">
        <v>2</v>
      </c>
      <c r="H91">
        <v>2</v>
      </c>
      <c r="I91">
        <v>2</v>
      </c>
      <c r="J91">
        <v>2</v>
      </c>
      <c r="K91">
        <v>2</v>
      </c>
      <c r="L91">
        <v>2</v>
      </c>
    </row>
    <row r="92" spans="2:12" x14ac:dyDescent="0.4">
      <c r="F92" s="9"/>
    </row>
    <row r="93" spans="2:12" x14ac:dyDescent="0.4">
      <c r="F93" s="9"/>
    </row>
    <row r="94" spans="2:12" x14ac:dyDescent="0.4">
      <c r="F94" s="9"/>
    </row>
    <row r="95" spans="2:12" x14ac:dyDescent="0.4">
      <c r="F95" s="9"/>
    </row>
  </sheetData>
  <hyperlinks>
    <hyperlink ref="O1" location="'Table of Content'!A1" display="&gt;&gt; Table of Contents" xr:uid="{F72567C9-3EB6-41A6-9FDB-2E05E3D16BFF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EC09-5C55-49AE-8F10-74C1E56692CD}">
  <sheetPr>
    <tabColor theme="7"/>
  </sheetPr>
  <dimension ref="A1:T30"/>
  <sheetViews>
    <sheetView showGridLines="0" workbookViewId="0">
      <selection activeCell="D1" sqref="D1"/>
    </sheetView>
  </sheetViews>
  <sheetFormatPr defaultRowHeight="14.6" x14ac:dyDescent="0.4"/>
  <cols>
    <col min="1" max="1" width="10.15234375" bestFit="1" customWidth="1"/>
    <col min="2" max="2" width="3.15234375" customWidth="1"/>
    <col min="3" max="3" width="35.3828125" customWidth="1"/>
    <col min="5" max="5" width="14.53515625" customWidth="1"/>
    <col min="7" max="7" width="10.53515625" bestFit="1" customWidth="1"/>
    <col min="8" max="15" width="11.15234375" bestFit="1" customWidth="1"/>
    <col min="16" max="16" width="8.84375" bestFit="1" customWidth="1"/>
  </cols>
  <sheetData>
    <row r="1" spans="1:20" s="1" customFormat="1" x14ac:dyDescent="0.4">
      <c r="C1" s="1" t="str">
        <f>[1]Summary!D3</f>
        <v>CK Software Company</v>
      </c>
      <c r="D1" s="1" t="s">
        <v>0</v>
      </c>
      <c r="K1" s="1" t="str">
        <f>[1]Scenarios!K1</f>
        <v>Currently running scenario: Conservative</v>
      </c>
      <c r="O1" s="2" t="s">
        <v>1</v>
      </c>
      <c r="T1" s="1" t="str">
        <f>[1]Summary!K2</f>
        <v>Last Updated: 06-July-2020</v>
      </c>
    </row>
    <row r="3" spans="1:20" ht="20.6" x14ac:dyDescent="0.55000000000000004">
      <c r="B3" s="3" t="s">
        <v>74</v>
      </c>
      <c r="C3" s="3"/>
      <c r="D3" s="3"/>
      <c r="E3" s="3"/>
      <c r="F3" s="3"/>
      <c r="G3" s="3"/>
      <c r="H3" s="3"/>
    </row>
    <row r="5" spans="1:20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20" x14ac:dyDescent="0.4">
      <c r="A6" s="23"/>
      <c r="B6" s="4"/>
      <c r="C6" s="5"/>
      <c r="D6" s="5"/>
      <c r="E6" s="5"/>
      <c r="F6" s="6"/>
      <c r="G6" s="11">
        <v>2019</v>
      </c>
      <c r="H6" s="11">
        <v>2020</v>
      </c>
      <c r="I6" s="11">
        <v>2021</v>
      </c>
      <c r="J6" s="11">
        <v>2022</v>
      </c>
      <c r="K6" s="11">
        <v>2023</v>
      </c>
      <c r="L6" s="11">
        <v>2024</v>
      </c>
      <c r="M6" s="23"/>
    </row>
    <row r="7" spans="1:20" x14ac:dyDescent="0.4">
      <c r="A7" s="23"/>
      <c r="M7" s="23"/>
    </row>
    <row r="8" spans="1:20" x14ac:dyDescent="0.4">
      <c r="A8" s="23"/>
      <c r="M8" s="23"/>
    </row>
    <row r="9" spans="1:20" x14ac:dyDescent="0.4">
      <c r="A9" s="23"/>
      <c r="B9" s="24" t="s">
        <v>75</v>
      </c>
      <c r="E9" t="s">
        <v>7</v>
      </c>
      <c r="G9" s="25">
        <f t="shared" ref="G9:L9" si="0">SUM(G14:G15)</f>
        <v>0</v>
      </c>
      <c r="H9" s="25">
        <f t="shared" si="0"/>
        <v>6500000</v>
      </c>
      <c r="I9" s="25">
        <f t="shared" si="0"/>
        <v>6500000</v>
      </c>
      <c r="J9" s="25">
        <f t="shared" si="0"/>
        <v>6500000</v>
      </c>
      <c r="K9" s="25">
        <f t="shared" si="0"/>
        <v>6500000</v>
      </c>
      <c r="L9" s="25">
        <f t="shared" si="0"/>
        <v>6500000</v>
      </c>
      <c r="M9" s="23"/>
    </row>
    <row r="10" spans="1:20" x14ac:dyDescent="0.4">
      <c r="A10" s="23"/>
      <c r="B10" s="24" t="s">
        <v>76</v>
      </c>
      <c r="E10" t="s">
        <v>7</v>
      </c>
      <c r="G10" s="25">
        <f t="shared" ref="G10" si="1">SUM(G16:G25)</f>
        <v>0</v>
      </c>
      <c r="H10" s="25">
        <f>SUM(H16:H25)</f>
        <v>41286588.921282806</v>
      </c>
      <c r="I10" s="25">
        <f t="shared" ref="I10:L10" si="2">SUM(I16:I25)</f>
        <v>41286588.921282806</v>
      </c>
      <c r="J10" s="25">
        <f t="shared" si="2"/>
        <v>41286588.921282806</v>
      </c>
      <c r="K10" s="25">
        <f t="shared" si="2"/>
        <v>41286588.921282806</v>
      </c>
      <c r="L10" s="25">
        <f t="shared" si="2"/>
        <v>41286588.921282806</v>
      </c>
      <c r="M10" s="23"/>
    </row>
    <row r="11" spans="1:20" x14ac:dyDescent="0.4">
      <c r="A11" s="23"/>
      <c r="M11" s="23"/>
    </row>
    <row r="12" spans="1:20" x14ac:dyDescent="0.4">
      <c r="A12" s="23"/>
      <c r="M12" s="23"/>
    </row>
    <row r="13" spans="1:20" x14ac:dyDescent="0.4">
      <c r="A13" s="23"/>
      <c r="B13" t="s">
        <v>77</v>
      </c>
      <c r="D13" s="26" t="s">
        <v>78</v>
      </c>
      <c r="E13" t="s">
        <v>79</v>
      </c>
      <c r="G13" s="14"/>
      <c r="H13" s="14"/>
      <c r="I13" s="14"/>
      <c r="J13" s="14"/>
      <c r="K13" s="14"/>
      <c r="L13" s="14"/>
      <c r="M13" s="23"/>
    </row>
    <row r="14" spans="1:20" x14ac:dyDescent="0.4">
      <c r="A14" s="23"/>
      <c r="C14" t="s">
        <v>80</v>
      </c>
      <c r="D14" s="27">
        <v>1</v>
      </c>
      <c r="E14" s="15">
        <v>1500000</v>
      </c>
      <c r="G14" s="10"/>
      <c r="H14" s="10">
        <f t="shared" ref="H14:L24" si="3">$D14*$E14</f>
        <v>1500000</v>
      </c>
      <c r="I14" s="10">
        <f t="shared" si="3"/>
        <v>1500000</v>
      </c>
      <c r="J14" s="10">
        <f t="shared" si="3"/>
        <v>1500000</v>
      </c>
      <c r="K14" s="10">
        <f t="shared" si="3"/>
        <v>1500000</v>
      </c>
      <c r="L14" s="10">
        <f t="shared" si="3"/>
        <v>1500000</v>
      </c>
      <c r="M14" s="23"/>
    </row>
    <row r="15" spans="1:20" x14ac:dyDescent="0.4">
      <c r="A15" s="23"/>
      <c r="C15" t="s">
        <v>81</v>
      </c>
      <c r="D15" s="27">
        <v>5</v>
      </c>
      <c r="E15" s="15">
        <v>1000000</v>
      </c>
      <c r="G15" s="10"/>
      <c r="H15" s="10">
        <f t="shared" si="3"/>
        <v>5000000</v>
      </c>
      <c r="I15" s="10">
        <f t="shared" si="3"/>
        <v>5000000</v>
      </c>
      <c r="J15" s="10">
        <f t="shared" si="3"/>
        <v>5000000</v>
      </c>
      <c r="K15" s="10">
        <f t="shared" si="3"/>
        <v>5000000</v>
      </c>
      <c r="L15" s="10">
        <f t="shared" si="3"/>
        <v>5000000</v>
      </c>
      <c r="M15" s="23"/>
    </row>
    <row r="16" spans="1:20" x14ac:dyDescent="0.4">
      <c r="A16" s="23"/>
      <c r="C16" t="s">
        <v>82</v>
      </c>
      <c r="D16" s="27">
        <v>1</v>
      </c>
      <c r="E16" s="15">
        <v>6377551.0204081638</v>
      </c>
      <c r="G16" s="10"/>
      <c r="H16" s="10">
        <f t="shared" si="3"/>
        <v>6377551.0204081638</v>
      </c>
      <c r="I16" s="10">
        <f t="shared" si="3"/>
        <v>6377551.0204081638</v>
      </c>
      <c r="J16" s="10">
        <f t="shared" si="3"/>
        <v>6377551.0204081638</v>
      </c>
      <c r="K16" s="10">
        <f t="shared" si="3"/>
        <v>6377551.0204081638</v>
      </c>
      <c r="L16" s="10">
        <f t="shared" si="3"/>
        <v>6377551.0204081638</v>
      </c>
      <c r="M16" s="23"/>
    </row>
    <row r="17" spans="1:16" x14ac:dyDescent="0.4">
      <c r="A17" s="23"/>
      <c r="C17" t="s">
        <v>83</v>
      </c>
      <c r="D17" s="27">
        <v>1</v>
      </c>
      <c r="E17" s="15">
        <v>3500000</v>
      </c>
      <c r="G17" s="10"/>
      <c r="H17" s="10">
        <f t="shared" si="3"/>
        <v>3500000</v>
      </c>
      <c r="I17" s="10">
        <f t="shared" si="3"/>
        <v>3500000</v>
      </c>
      <c r="J17" s="10">
        <f t="shared" si="3"/>
        <v>3500000</v>
      </c>
      <c r="K17" s="10">
        <f t="shared" si="3"/>
        <v>3500000</v>
      </c>
      <c r="L17" s="10">
        <f t="shared" si="3"/>
        <v>3500000</v>
      </c>
      <c r="M17" s="23"/>
    </row>
    <row r="18" spans="1:16" x14ac:dyDescent="0.4">
      <c r="A18" s="23"/>
      <c r="C18" t="s">
        <v>84</v>
      </c>
      <c r="D18" s="27">
        <v>1</v>
      </c>
      <c r="E18" s="15">
        <v>3500000</v>
      </c>
      <c r="G18" s="10"/>
      <c r="H18" s="10">
        <f t="shared" si="3"/>
        <v>3500000</v>
      </c>
      <c r="I18" s="10">
        <f t="shared" si="3"/>
        <v>3500000</v>
      </c>
      <c r="J18" s="10">
        <f t="shared" si="3"/>
        <v>3500000</v>
      </c>
      <c r="K18" s="10">
        <f t="shared" si="3"/>
        <v>3500000</v>
      </c>
      <c r="L18" s="10">
        <f t="shared" si="3"/>
        <v>3500000</v>
      </c>
      <c r="M18" s="23"/>
    </row>
    <row r="19" spans="1:16" x14ac:dyDescent="0.4">
      <c r="A19" s="23"/>
      <c r="C19" t="s">
        <v>85</v>
      </c>
      <c r="D19" s="27">
        <v>5</v>
      </c>
      <c r="E19" s="15">
        <v>2466472.3032069998</v>
      </c>
      <c r="G19" s="10"/>
      <c r="H19" s="10">
        <f t="shared" si="3"/>
        <v>12332361.516034998</v>
      </c>
      <c r="I19" s="10">
        <f t="shared" si="3"/>
        <v>12332361.516034998</v>
      </c>
      <c r="J19" s="10">
        <f t="shared" si="3"/>
        <v>12332361.516034998</v>
      </c>
      <c r="K19" s="10">
        <f t="shared" si="3"/>
        <v>12332361.516034998</v>
      </c>
      <c r="L19" s="10">
        <f t="shared" si="3"/>
        <v>12332361.516034998</v>
      </c>
      <c r="M19" s="23"/>
    </row>
    <row r="20" spans="1:16" x14ac:dyDescent="0.4">
      <c r="A20" s="23"/>
      <c r="C20" t="s">
        <v>86</v>
      </c>
      <c r="D20" s="27">
        <v>2</v>
      </c>
      <c r="E20" s="15">
        <v>2466472.3032069998</v>
      </c>
      <c r="G20" s="10"/>
      <c r="H20" s="10">
        <f t="shared" si="3"/>
        <v>4932944.6064139996</v>
      </c>
      <c r="I20" s="10">
        <f t="shared" si="3"/>
        <v>4932944.6064139996</v>
      </c>
      <c r="J20" s="10">
        <f t="shared" si="3"/>
        <v>4932944.6064139996</v>
      </c>
      <c r="K20" s="10">
        <f t="shared" si="3"/>
        <v>4932944.6064139996</v>
      </c>
      <c r="L20" s="10">
        <f t="shared" si="3"/>
        <v>4932944.6064139996</v>
      </c>
      <c r="M20" s="23"/>
    </row>
    <row r="21" spans="1:16" x14ac:dyDescent="0.4">
      <c r="A21" s="23"/>
      <c r="C21" t="s">
        <v>87</v>
      </c>
      <c r="D21" s="27">
        <v>1</v>
      </c>
      <c r="E21" s="15">
        <v>2466472.3032069998</v>
      </c>
      <c r="G21" s="10"/>
      <c r="H21" s="10">
        <f t="shared" si="3"/>
        <v>2466472.3032069998</v>
      </c>
      <c r="I21" s="10">
        <f t="shared" si="3"/>
        <v>2466472.3032069998</v>
      </c>
      <c r="J21" s="10">
        <f t="shared" si="3"/>
        <v>2466472.3032069998</v>
      </c>
      <c r="K21" s="10">
        <f t="shared" si="3"/>
        <v>2466472.3032069998</v>
      </c>
      <c r="L21" s="10">
        <f t="shared" si="3"/>
        <v>2466472.3032069998</v>
      </c>
      <c r="M21" s="23"/>
    </row>
    <row r="22" spans="1:16" x14ac:dyDescent="0.4">
      <c r="A22" s="23"/>
      <c r="C22" t="s">
        <v>88</v>
      </c>
      <c r="D22" s="26">
        <v>1</v>
      </c>
      <c r="E22" s="15">
        <v>1644314.8688046599</v>
      </c>
      <c r="G22" s="10"/>
      <c r="H22" s="10">
        <f t="shared" si="3"/>
        <v>1644314.8688046599</v>
      </c>
      <c r="I22" s="10">
        <f t="shared" si="3"/>
        <v>1644314.8688046599</v>
      </c>
      <c r="J22" s="10">
        <f t="shared" si="3"/>
        <v>1644314.8688046599</v>
      </c>
      <c r="K22" s="10">
        <f t="shared" si="3"/>
        <v>1644314.8688046599</v>
      </c>
      <c r="L22" s="10">
        <f t="shared" si="3"/>
        <v>1644314.8688046599</v>
      </c>
      <c r="M22" s="23"/>
    </row>
    <row r="23" spans="1:16" x14ac:dyDescent="0.4">
      <c r="A23" s="23"/>
      <c r="C23" t="s">
        <v>89</v>
      </c>
      <c r="D23" s="26">
        <v>3</v>
      </c>
      <c r="E23" s="15">
        <v>1444314.8688046599</v>
      </c>
      <c r="G23" s="10"/>
      <c r="H23" s="10">
        <f t="shared" si="3"/>
        <v>4332944.60641398</v>
      </c>
      <c r="I23" s="10">
        <f t="shared" si="3"/>
        <v>4332944.60641398</v>
      </c>
      <c r="J23" s="10">
        <f t="shared" si="3"/>
        <v>4332944.60641398</v>
      </c>
      <c r="K23" s="10">
        <f t="shared" si="3"/>
        <v>4332944.60641398</v>
      </c>
      <c r="L23" s="10">
        <f t="shared" si="3"/>
        <v>4332944.60641398</v>
      </c>
      <c r="M23" s="23"/>
    </row>
    <row r="24" spans="1:16" x14ac:dyDescent="0.4">
      <c r="A24" s="23"/>
      <c r="C24" t="s">
        <v>90</v>
      </c>
      <c r="D24" s="27">
        <v>1</v>
      </c>
      <c r="E24" s="15">
        <v>1200000</v>
      </c>
      <c r="G24" s="10"/>
      <c r="H24" s="10">
        <f t="shared" si="3"/>
        <v>1200000</v>
      </c>
      <c r="I24" s="10">
        <f t="shared" si="3"/>
        <v>1200000</v>
      </c>
      <c r="J24" s="10">
        <f t="shared" si="3"/>
        <v>1200000</v>
      </c>
      <c r="K24" s="10">
        <f t="shared" si="3"/>
        <v>1200000</v>
      </c>
      <c r="L24" s="10">
        <f t="shared" si="3"/>
        <v>1200000</v>
      </c>
      <c r="M24" s="23"/>
    </row>
    <row r="25" spans="1:16" x14ac:dyDescent="0.4">
      <c r="A25" s="23"/>
      <c r="C25" t="s">
        <v>91</v>
      </c>
      <c r="D25" s="27">
        <v>1</v>
      </c>
      <c r="E25" s="15">
        <v>1000000</v>
      </c>
      <c r="G25" s="10"/>
      <c r="H25" s="10">
        <f>$D25*$E25</f>
        <v>1000000</v>
      </c>
      <c r="I25" s="10">
        <f>$D25*$E25</f>
        <v>1000000</v>
      </c>
      <c r="J25" s="10">
        <f>$D25*$E25</f>
        <v>1000000</v>
      </c>
      <c r="K25" s="10">
        <f>$D25*$E25</f>
        <v>1000000</v>
      </c>
      <c r="L25" s="10">
        <f>$D25*$E25</f>
        <v>1000000</v>
      </c>
      <c r="M25" s="23"/>
    </row>
    <row r="26" spans="1:16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6" x14ac:dyDescent="0.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hyperlinks>
    <hyperlink ref="O1" location="'Table of Content'!A1" display="&gt;&gt; Table of Contents" xr:uid="{37021982-B59A-4D91-AB10-0B9A32CE68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 (monthly)</vt:lpstr>
      <vt:lpstr>Model Inputs (annual)</vt:lpstr>
      <vt:lpstr>Directors and Staff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2020-07-15T13:02:34Z</dcterms:created>
  <dcterms:modified xsi:type="dcterms:W3CDTF">2020-07-15T13:03:20Z</dcterms:modified>
</cp:coreProperties>
</file>